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Daily Tasks" state="visible" r:id="rId5"/>
    <sheet sheetId="3" name="Care Info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<sst xmlns="http://schemas.openxmlformats.org/spreadsheetml/2006/main" count="169" uniqueCount="118">
  <si>
    <t>Date</t>
  </si>
  <si>
    <t>Caregiver</t>
  </si>
  <si>
    <t>Morning meds</t>
  </si>
  <si>
    <t>Midday meds</t>
  </si>
  <si>
    <t>Evening meds</t>
  </si>
  <si>
    <t>Meds given</t>
  </si>
  <si>
    <t>Breakfast</t>
  </si>
  <si>
    <t>Lunch</t>
  </si>
  <si>
    <t>Dinner</t>
  </si>
  <si>
    <t>Fluids (cups)</t>
  </si>
  <si>
    <t>Mood</t>
  </si>
  <si>
    <t>Activity</t>
  </si>
  <si>
    <t>Bathroom OK</t>
  </si>
  <si>
    <t>Slept</t>
  </si>
  <si>
    <t>Check</t>
  </si>
  <si>
    <t>Notes for next caregiver</t>
  </si>
  <si>
    <t>Anna</t>
  </si>
  <si>
    <t>All</t>
  </si>
  <si>
    <t>Most</t>
  </si>
  <si>
    <t>Half</t>
  </si>
  <si>
    <t>Good</t>
  </si>
  <si>
    <t>Walk to the mailbox</t>
  </si>
  <si>
    <t>Ate well. Asked about the garden club.</t>
  </si>
  <si>
    <t>Rosa (aide)</t>
  </si>
  <si>
    <t>Okay</t>
  </si>
  <si>
    <t>Chair exercises</t>
  </si>
  <si>
    <t>Fair</t>
  </si>
  <si>
    <t>Knee sore in the afternoon. Ice helped.</t>
  </si>
  <si>
    <t>Little</t>
  </si>
  <si>
    <t>Low</t>
  </si>
  <si>
    <t>Watched TV</t>
  </si>
  <si>
    <t>Poor</t>
  </si>
  <si>
    <t>Refused noon pills, said stomach upset. Called Dr. Lee's nurse line, told to watch it.</t>
  </si>
  <si>
    <t>Mark</t>
  </si>
  <si>
    <t>Card games with Mark</t>
  </si>
  <si>
    <t>Back to normal. Stomach fine.</t>
  </si>
  <si>
    <t>Short walk outside</t>
  </si>
  <si>
    <t>Constipated, extra water and prunes. Watch tomorrow.</t>
  </si>
  <si>
    <t>Church, lunch with Anna</t>
  </si>
  <si>
    <t>Good day. Bathroom fine again.</t>
  </si>
  <si>
    <t>Confused</t>
  </si>
  <si>
    <t>Rested most of the day</t>
  </si>
  <si>
    <t>Confused about the day after nap. Evening pills not given yet, check at 9 PM.</t>
  </si>
  <si>
    <t>Time</t>
  </si>
  <si>
    <t>Task</t>
  </si>
  <si>
    <t>Category</t>
  </si>
  <si>
    <t>Done</t>
  </si>
  <si>
    <t>Initials</t>
  </si>
  <si>
    <t>Notes</t>
  </si>
  <si>
    <t>Help with washing and dressing</t>
  </si>
  <si>
    <t>Personal care</t>
  </si>
  <si>
    <t>MR</t>
  </si>
  <si>
    <t>Morning medications with breakfast</t>
  </si>
  <si>
    <t>Medications</t>
  </si>
  <si>
    <t>Meals</t>
  </si>
  <si>
    <t>Oatmeal and toast</t>
  </si>
  <si>
    <t>Check blood sugar and write it down</t>
  </si>
  <si>
    <t>Health</t>
  </si>
  <si>
    <t>118</t>
  </si>
  <si>
    <t>Morning walk or chair exercises</t>
  </si>
  <si>
    <t>Water or tea</t>
  </si>
  <si>
    <t>Midday medications</t>
  </si>
  <si>
    <t>Rest or nap</t>
  </si>
  <si>
    <t>Rest</t>
  </si>
  <si>
    <t>Snack and a drink</t>
  </si>
  <si>
    <t>Call or visit with family or a friend</t>
  </si>
  <si>
    <t>Social</t>
  </si>
  <si>
    <t>Aunt Linda to call back</t>
  </si>
  <si>
    <t>Evening medications</t>
  </si>
  <si>
    <t>Check skin, feet and any sore spots</t>
  </si>
  <si>
    <t>Help getting ready for bed</t>
  </si>
  <si>
    <t>Lock doors, night light on, walker by the bed</t>
  </si>
  <si>
    <t>Safety</t>
  </si>
  <si>
    <t>Item</t>
  </si>
  <si>
    <t>Details</t>
  </si>
  <si>
    <t>Name</t>
  </si>
  <si>
    <t>Margaret (Peggy) Russo</t>
  </si>
  <si>
    <t>Date of birth</t>
  </si>
  <si>
    <t>March 4, 1941</t>
  </si>
  <si>
    <t>Primary doctor</t>
  </si>
  <si>
    <t>Dr. Helen Lee, (614) 555-0142</t>
  </si>
  <si>
    <t>After-hours nurse line</t>
  </si>
  <si>
    <t>(614) 555-0199</t>
  </si>
  <si>
    <t>Pharmacy</t>
  </si>
  <si>
    <t>Main Street Pharmacy, (614) 555-0168</t>
  </si>
  <si>
    <t>Allergies</t>
  </si>
  <si>
    <t>Penicillin, shellfish</t>
  </si>
  <si>
    <t>Conditions to know about</t>
  </si>
  <si>
    <t>Type 2 diabetes, high blood pressure, arthritis in knees</t>
  </si>
  <si>
    <t>Diet</t>
  </si>
  <si>
    <t>Low sugar. Soft foods are easier. Likes tea, not coffee.</t>
  </si>
  <si>
    <t>Mobility</t>
  </si>
  <si>
    <t>Uses a walker. Needs a hand on stairs and in the shower.</t>
  </si>
  <si>
    <t>Hearing and vision</t>
  </si>
  <si>
    <t>Hearing aid in right ear. Reading glasses by the chair.</t>
  </si>
  <si>
    <t>Where medications are kept</t>
  </si>
  <si>
    <t>Weekly pill box on the kitchen counter. Refills in the hall closet.</t>
  </si>
  <si>
    <t>Emergency contact</t>
  </si>
  <si>
    <t>Anna Russo (daughter), (614) 555-0123</t>
  </si>
  <si>
    <t>Second contact</t>
  </si>
  <si>
    <t>Mark Russo (son), (614) 555-0187</t>
  </si>
  <si>
    <t>Insurance</t>
  </si>
  <si>
    <t>Medicare card and supplement card in the blue folder by the phone</t>
  </si>
  <si>
    <t>Daily routine notes</t>
  </si>
  <si>
    <t>Likes the radio on in the morning. Gets tired after 3 PM.</t>
  </si>
  <si>
    <t>Value</t>
  </si>
  <si>
    <t>Fluid goal (cups a day)</t>
  </si>
  <si>
    <t>Medication times per day</t>
  </si>
  <si>
    <t>Days logged</t>
  </si>
  <si>
    <t>Medication doses given</t>
  </si>
  <si>
    <t>Medication doses missed</t>
  </si>
  <si>
    <t>Days all medications given</t>
  </si>
  <si>
    <t>Average fluids (cups)</t>
  </si>
  <si>
    <t>Days below fluid goal</t>
  </si>
  <si>
    <t>Days with low mood, upset or confused</t>
  </si>
  <si>
    <t>Days with something flagged</t>
  </si>
  <si>
    <t>Today's tasks done</t>
  </si>
  <si>
    <t>Today's tasks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</si>
</sst>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8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P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3" customWidth="1"/>
    <col min="4" max="5" width="12" customWidth="1"/>
    <col min="6" max="6" width="11" customWidth="1"/>
    <col min="7" max="7" width="10" customWidth="1"/>
    <col min="8" max="9" width="8" customWidth="1"/>
    <col min="10" max="10" width="12" customWidth="1"/>
    <col min="11" max="11" width="10" customWidth="1"/>
    <col min="12" max="12" width="24" customWidth="1"/>
    <col min="13" max="13" width="12" customWidth="1"/>
    <col min="14" max="14" width="7" customWidth="1"/>
    <col min="15" max="15" width="14" customWidth="1"/>
    <col min="16" max="16" width="4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>
        <v>46307</v>
      </c>
      <c r="B2" t="s">
        <v>16</v>
      </c>
      <c r="C2" t="b">
        <v>1</v>
      </c>
      <c r="D2" t="b">
        <v>1</v>
      </c>
      <c r="E2" t="b">
        <v>1</v>
      </c>
      <c r="F2" s="3">
        <f>COUNTIF(C2:E2,TRUE)</f>
        <v>3</v>
      </c>
      <c r="G2" t="s">
        <v>17</v>
      </c>
      <c r="H2" t="s">
        <v>18</v>
      </c>
      <c r="I2" t="s">
        <v>19</v>
      </c>
      <c r="J2" s="3">
        <v>7</v>
      </c>
      <c r="K2" t="s">
        <v>20</v>
      </c>
      <c r="L2" t="s">
        <v>21</v>
      </c>
      <c r="M2" t="b">
        <v>1</v>
      </c>
      <c r="N2" t="s">
        <v>20</v>
      </c>
      <c r="O2" t="str">
        <f>IF(ISBLANK(A2),"",IF(F2&lt;Summary!$B$3,"Missed meds",IF(J2&lt;Summary!$B$2,"Low fluids",IF(OR(K2="Low",K2="Upset",K2="Confused"),"Watch mood",IF(M2=FALSE,"Bathroom issue",IF(OR(G2="None",H2="None",I2="None"),"Skipped meal","OK"))))))</f>
        <v>OK</v>
      </c>
      <c r="P2" t="s">
        <v>22</v>
      </c>
    </row>
    <row r="3" spans="1:16" x14ac:dyDescent="0.25">
      <c r="A3" s="2">
        <v>46308</v>
      </c>
      <c r="B3" t="s">
        <v>23</v>
      </c>
      <c r="C3" t="b">
        <v>1</v>
      </c>
      <c r="D3" t="b">
        <v>1</v>
      </c>
      <c r="E3" t="b">
        <v>1</v>
      </c>
      <c r="F3" s="3">
        <f>COUNTIF(C3:E3,TRUE)</f>
        <v>3</v>
      </c>
      <c r="G3" t="s">
        <v>18</v>
      </c>
      <c r="H3" t="s">
        <v>19</v>
      </c>
      <c r="I3" t="s">
        <v>18</v>
      </c>
      <c r="J3" s="3">
        <v>6</v>
      </c>
      <c r="K3" t="s">
        <v>24</v>
      </c>
      <c r="L3" t="s">
        <v>25</v>
      </c>
      <c r="M3" t="b">
        <v>1</v>
      </c>
      <c r="N3" t="s">
        <v>26</v>
      </c>
      <c r="O3" t="str">
        <f>IF(ISBLANK(A3),"",IF(F3&lt;Summary!$B$3,"Missed meds",IF(J3&lt;Summary!$B$2,"Low fluids",IF(OR(K3="Low",K3="Upset",K3="Confused"),"Watch mood",IF(M3=FALSE,"Bathroom issue",IF(OR(G3="None",H3="None",I3="None"),"Skipped meal","OK"))))))</f>
        <v>OK</v>
      </c>
      <c r="P3" t="s">
        <v>27</v>
      </c>
    </row>
    <row r="4" spans="1:16" x14ac:dyDescent="0.25">
      <c r="A4" s="2">
        <v>46309</v>
      </c>
      <c r="B4" t="s">
        <v>23</v>
      </c>
      <c r="C4" t="b">
        <v>1</v>
      </c>
      <c r="D4" t="b">
        <v>0</v>
      </c>
      <c r="E4" t="b">
        <v>1</v>
      </c>
      <c r="F4" s="3">
        <f>COUNTIF(C4:E4,TRUE)</f>
        <v>2</v>
      </c>
      <c r="G4" t="s">
        <v>19</v>
      </c>
      <c r="H4" t="s">
        <v>28</v>
      </c>
      <c r="I4" t="s">
        <v>18</v>
      </c>
      <c r="J4" s="3">
        <v>5</v>
      </c>
      <c r="K4" t="s">
        <v>29</v>
      </c>
      <c r="L4" t="s">
        <v>30</v>
      </c>
      <c r="M4" t="b">
        <v>1</v>
      </c>
      <c r="N4" t="s">
        <v>31</v>
      </c>
      <c r="O4" t="str">
        <f>IF(ISBLANK(A4),"",IF(F4&lt;Summary!$B$3,"Missed meds",IF(J4&lt;Summary!$B$2,"Low fluids",IF(OR(K4="Low",K4="Upset",K4="Confused"),"Watch mood",IF(M4=FALSE,"Bathroom issue",IF(OR(G4="None",H4="None",I4="None"),"Skipped meal","OK"))))))</f>
        <v>Missed meds</v>
      </c>
      <c r="P4" t="s">
        <v>32</v>
      </c>
    </row>
    <row r="5" spans="1:16" x14ac:dyDescent="0.25">
      <c r="A5" s="2">
        <v>46310</v>
      </c>
      <c r="B5" t="s">
        <v>33</v>
      </c>
      <c r="C5" t="b">
        <v>1</v>
      </c>
      <c r="D5" t="b">
        <v>1</v>
      </c>
      <c r="E5" t="b">
        <v>1</v>
      </c>
      <c r="F5" s="3">
        <f>COUNTIF(C5:E5,TRUE)</f>
        <v>3</v>
      </c>
      <c r="G5" t="s">
        <v>17</v>
      </c>
      <c r="H5" t="s">
        <v>18</v>
      </c>
      <c r="I5" t="s">
        <v>17</v>
      </c>
      <c r="J5" s="3">
        <v>6</v>
      </c>
      <c r="K5" t="s">
        <v>20</v>
      </c>
      <c r="L5" t="s">
        <v>34</v>
      </c>
      <c r="M5" t="b">
        <v>1</v>
      </c>
      <c r="N5" t="s">
        <v>20</v>
      </c>
      <c r="O5" t="str">
        <f>IF(ISBLANK(A5),"",IF(F5&lt;Summary!$B$3,"Missed meds",IF(J5&lt;Summary!$B$2,"Low fluids",IF(OR(K5="Low",K5="Upset",K5="Confused"),"Watch mood",IF(M5=FALSE,"Bathroom issue",IF(OR(G5="None",H5="None",I5="None"),"Skipped meal","OK"))))))</f>
        <v>OK</v>
      </c>
      <c r="P5" t="s">
        <v>35</v>
      </c>
    </row>
    <row r="6" spans="1:16" x14ac:dyDescent="0.25">
      <c r="A6" s="2">
        <v>46311</v>
      </c>
      <c r="B6" t="s">
        <v>23</v>
      </c>
      <c r="C6" t="b">
        <v>1</v>
      </c>
      <c r="D6" t="b">
        <v>1</v>
      </c>
      <c r="E6" t="b">
        <v>1</v>
      </c>
      <c r="F6" s="3">
        <f>COUNTIF(C6:E6,TRUE)</f>
        <v>3</v>
      </c>
      <c r="G6" t="s">
        <v>18</v>
      </c>
      <c r="H6" t="s">
        <v>18</v>
      </c>
      <c r="I6" t="s">
        <v>19</v>
      </c>
      <c r="J6" s="3">
        <v>6</v>
      </c>
      <c r="K6" t="s">
        <v>24</v>
      </c>
      <c r="L6" t="s">
        <v>36</v>
      </c>
      <c r="M6" t="b">
        <v>0</v>
      </c>
      <c r="N6" t="s">
        <v>26</v>
      </c>
      <c r="O6" t="str">
        <f>IF(ISBLANK(A6),"",IF(F6&lt;Summary!$B$3,"Missed meds",IF(J6&lt;Summary!$B$2,"Low fluids",IF(OR(K6="Low",K6="Upset",K6="Confused"),"Watch mood",IF(M6=FALSE,"Bathroom issue",IF(OR(G6="None",H6="None",I6="None"),"Skipped meal","OK"))))))</f>
        <v>Bathroom issue</v>
      </c>
      <c r="P6" t="s">
        <v>37</v>
      </c>
    </row>
    <row r="7" spans="1:16" x14ac:dyDescent="0.25">
      <c r="A7" s="2">
        <v>46312</v>
      </c>
      <c r="B7" t="s">
        <v>16</v>
      </c>
      <c r="C7" t="b">
        <v>1</v>
      </c>
      <c r="D7" t="b">
        <v>1</v>
      </c>
      <c r="E7" t="b">
        <v>1</v>
      </c>
      <c r="F7" s="3">
        <f>COUNTIF(C7:E7,TRUE)</f>
        <v>3</v>
      </c>
      <c r="G7" t="s">
        <v>17</v>
      </c>
      <c r="H7" t="s">
        <v>17</v>
      </c>
      <c r="I7" t="s">
        <v>18</v>
      </c>
      <c r="J7" s="3">
        <v>8</v>
      </c>
      <c r="K7" t="s">
        <v>20</v>
      </c>
      <c r="L7" t="s">
        <v>38</v>
      </c>
      <c r="M7" t="b">
        <v>1</v>
      </c>
      <c r="N7" t="s">
        <v>20</v>
      </c>
      <c r="O7" t="str">
        <f>IF(ISBLANK(A7),"",IF(F7&lt;Summary!$B$3,"Missed meds",IF(J7&lt;Summary!$B$2,"Low fluids",IF(OR(K7="Low",K7="Upset",K7="Confused"),"Watch mood",IF(M7=FALSE,"Bathroom issue",IF(OR(G7="None",H7="None",I7="None"),"Skipped meal","OK"))))))</f>
        <v>OK</v>
      </c>
      <c r="P7" t="s">
        <v>39</v>
      </c>
    </row>
    <row r="8" spans="1:16" x14ac:dyDescent="0.25">
      <c r="A8" s="2">
        <v>46313</v>
      </c>
      <c r="B8" t="s">
        <v>33</v>
      </c>
      <c r="C8" t="b">
        <v>1</v>
      </c>
      <c r="D8" t="b">
        <v>1</v>
      </c>
      <c r="E8" t="b">
        <v>0</v>
      </c>
      <c r="F8" s="3">
        <f>COUNTIF(C8:E8,TRUE)</f>
        <v>2</v>
      </c>
      <c r="G8" t="s">
        <v>18</v>
      </c>
      <c r="H8" t="s">
        <v>19</v>
      </c>
      <c r="I8" t="s">
        <v>19</v>
      </c>
      <c r="J8" s="3">
        <v>5</v>
      </c>
      <c r="K8" t="s">
        <v>40</v>
      </c>
      <c r="L8" t="s">
        <v>41</v>
      </c>
      <c r="M8" t="b">
        <v>1</v>
      </c>
      <c r="N8" t="s">
        <v>26</v>
      </c>
      <c r="O8" t="str">
        <f>IF(ISBLANK(A8),"",IF(F8&lt;Summary!$B$3,"Missed meds",IF(J8&lt;Summary!$B$2,"Low fluids",IF(OR(K8="Low",K8="Upset",K8="Confused"),"Watch mood",IF(M8=FALSE,"Bathroom issue",IF(OR(G8="None",H8="None",I8="None"),"Skipped meal","OK"))))))</f>
        <v>Missed meds</v>
      </c>
      <c r="P8" t="s">
        <v>42</v>
      </c>
    </row>
    <row r="9" spans="3:13" x14ac:dyDescent="0.25"/>
    <row r="10" spans="3:13" x14ac:dyDescent="0.25"/>
    <row r="11" spans="3:13" x14ac:dyDescent="0.25"/>
    <row r="12" spans="3:13" x14ac:dyDescent="0.25"/>
    <row r="13" spans="3:13" x14ac:dyDescent="0.25"/>
    <row r="14" spans="3:13" x14ac:dyDescent="0.25"/>
    <row r="15" spans="3:13" x14ac:dyDescent="0.25"/>
    <row r="16" spans="3:13" x14ac:dyDescent="0.25"/>
    <row r="17" spans="3:13" x14ac:dyDescent="0.25"/>
    <row r="18" spans="3:13" x14ac:dyDescent="0.25"/>
    <row r="19" spans="3:13" x14ac:dyDescent="0.25"/>
    <row r="20" spans="3:13" x14ac:dyDescent="0.25"/>
    <row r="21" spans="3:13" x14ac:dyDescent="0.25"/>
    <row r="22" spans="3:13" x14ac:dyDescent="0.25"/>
    <row r="23" spans="3:13" x14ac:dyDescent="0.25"/>
    <row r="24" spans="3:13" x14ac:dyDescent="0.25"/>
    <row r="25" spans="3:13" x14ac:dyDescent="0.25"/>
    <row r="26" spans="3:13" x14ac:dyDescent="0.25"/>
    <row r="27" spans="3:13" x14ac:dyDescent="0.25"/>
    <row r="28" spans="3:13" x14ac:dyDescent="0.25"/>
    <row r="29" spans="3:13" x14ac:dyDescent="0.25"/>
    <row r="30" spans="3:13" x14ac:dyDescent="0.25"/>
    <row r="31" spans="3:13" x14ac:dyDescent="0.25"/>
    <row r="32" spans="3:13" x14ac:dyDescent="0.25"/>
    <row r="33" spans="3:13" x14ac:dyDescent="0.25"/>
    <row r="34" spans="3:13" x14ac:dyDescent="0.25"/>
    <row r="35" spans="3:13" x14ac:dyDescent="0.25"/>
    <row r="36" spans="3:13" x14ac:dyDescent="0.25"/>
    <row r="37" spans="3:13" x14ac:dyDescent="0.25"/>
    <row r="38" spans="3:13" x14ac:dyDescent="0.25"/>
    <row r="39" spans="3:13" x14ac:dyDescent="0.25"/>
    <row r="40" spans="3:13" x14ac:dyDescent="0.25"/>
    <row r="41" spans="3:13" x14ac:dyDescent="0.25"/>
    <row r="42" spans="3:13" x14ac:dyDescent="0.25"/>
    <row r="43" spans="3:13" x14ac:dyDescent="0.25"/>
    <row r="44" spans="3:13" x14ac:dyDescent="0.25"/>
    <row r="45" spans="3:13" x14ac:dyDescent="0.25"/>
    <row r="46" spans="3:13" x14ac:dyDescent="0.25"/>
    <row r="47" spans="3:13" x14ac:dyDescent="0.25"/>
    <row r="48" spans="3:13" x14ac:dyDescent="0.25"/>
    <row r="49" spans="3:13" x14ac:dyDescent="0.25"/>
    <row r="50" spans="3:13" x14ac:dyDescent="0.25"/>
  </sheetData>
  <dataValidations count="4">
    <dataValidation type="list" allowBlank="1" sqref="C10:E50">
      <formula1>"TRUE,FALSE"</formula1>
    </dataValidation>
    <dataValidation type="list" allowBlank="1" sqref="C2:E50">
      <formula1>"TRUE,FALSE"</formula1>
    </dataValidation>
    <dataValidation type="list" allowBlank="1" sqref="M10:M50">
      <formula1>"TRUE,FALSE"</formula1>
    </dataValidation>
    <dataValidation type="list" allowBlank="1" sqref="M2:M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42" customWidth="1"/>
    <col min="3" max="3" width="14" customWidth="1"/>
    <col min="4" max="4" width="7" customWidth="1"/>
    <col min="6" max="6" width="26" customWidth="1"/>
  </cols>
  <sheetData>
    <row r="1" spans="1:6" s="1" customFormat="1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</row>
    <row r="2" spans="1:6" x14ac:dyDescent="0.25">
      <c r="A2" s="4">
        <v>0.3125</v>
      </c>
      <c r="B2" t="s">
        <v>49</v>
      </c>
      <c r="C2" t="s">
        <v>50</v>
      </c>
      <c r="D2" t="b">
        <v>1</v>
      </c>
      <c r="E2" t="s">
        <v>51</v>
      </c>
    </row>
    <row r="3" spans="1:6" x14ac:dyDescent="0.25">
      <c r="A3" s="4">
        <v>0.3333333333333333</v>
      </c>
      <c r="B3" t="s">
        <v>52</v>
      </c>
      <c r="C3" t="s">
        <v>53</v>
      </c>
      <c r="D3" t="b">
        <v>1</v>
      </c>
      <c r="E3" t="s">
        <v>51</v>
      </c>
    </row>
    <row r="4" spans="1:6" x14ac:dyDescent="0.25">
      <c r="A4" s="4">
        <v>0.3333333333333333</v>
      </c>
      <c r="B4" t="s">
        <v>6</v>
      </c>
      <c r="C4" t="s">
        <v>54</v>
      </c>
      <c r="D4" t="b">
        <v>1</v>
      </c>
      <c r="E4" t="s">
        <v>51</v>
      </c>
      <c r="F4" t="s">
        <v>55</v>
      </c>
    </row>
    <row r="5" spans="1:6" x14ac:dyDescent="0.25">
      <c r="A5" s="4">
        <v>0.3541666666666667</v>
      </c>
      <c r="B5" t="s">
        <v>56</v>
      </c>
      <c r="C5" t="s">
        <v>57</v>
      </c>
      <c r="D5" t="b">
        <v>1</v>
      </c>
      <c r="E5" t="s">
        <v>51</v>
      </c>
      <c r="F5" t="s">
        <v>58</v>
      </c>
    </row>
    <row r="6" spans="1:6" x14ac:dyDescent="0.25">
      <c r="A6" s="4">
        <v>0.3958333333333333</v>
      </c>
      <c r="B6" t="s">
        <v>59</v>
      </c>
      <c r="C6" t="s">
        <v>11</v>
      </c>
      <c r="D6" t="b">
        <v>1</v>
      </c>
      <c r="E6" t="s">
        <v>51</v>
      </c>
    </row>
    <row r="7" spans="1:6" x14ac:dyDescent="0.25">
      <c r="A7" s="4">
        <v>0.4375</v>
      </c>
      <c r="B7" t="s">
        <v>60</v>
      </c>
      <c r="C7" t="s">
        <v>54</v>
      </c>
      <c r="D7" t="b">
        <v>1</v>
      </c>
      <c r="E7" t="s">
        <v>51</v>
      </c>
    </row>
    <row r="8" spans="1:6" x14ac:dyDescent="0.25">
      <c r="A8" s="4">
        <v>0.5</v>
      </c>
      <c r="B8" t="s">
        <v>7</v>
      </c>
      <c r="C8" t="s">
        <v>54</v>
      </c>
      <c r="D8" t="b">
        <v>1</v>
      </c>
      <c r="E8" t="s">
        <v>51</v>
      </c>
    </row>
    <row r="9" spans="1:6" x14ac:dyDescent="0.25">
      <c r="A9" s="4">
        <v>0.5</v>
      </c>
      <c r="B9" t="s">
        <v>61</v>
      </c>
      <c r="C9" t="s">
        <v>53</v>
      </c>
      <c r="D9" t="b">
        <v>1</v>
      </c>
      <c r="E9" t="s">
        <v>51</v>
      </c>
    </row>
    <row r="10" spans="1:6" x14ac:dyDescent="0.25">
      <c r="A10" s="4">
        <v>0.5416666666666666</v>
      </c>
      <c r="B10" t="s">
        <v>62</v>
      </c>
      <c r="C10" t="s">
        <v>63</v>
      </c>
      <c r="D10" t="b">
        <v>1</v>
      </c>
      <c r="E10" t="s">
        <v>51</v>
      </c>
    </row>
    <row r="11" spans="1:6" x14ac:dyDescent="0.25">
      <c r="A11" s="4">
        <v>0.625</v>
      </c>
      <c r="B11" t="s">
        <v>64</v>
      </c>
      <c r="C11" t="s">
        <v>54</v>
      </c>
      <c r="D11" t="b">
        <v>1</v>
      </c>
      <c r="E11" t="s">
        <v>51</v>
      </c>
    </row>
    <row r="12" spans="1:6" x14ac:dyDescent="0.25">
      <c r="A12" s="4">
        <v>0.6458333333333334</v>
      </c>
      <c r="B12" t="s">
        <v>65</v>
      </c>
      <c r="C12" t="s">
        <v>66</v>
      </c>
      <c r="D12" t="b">
        <v>0</v>
      </c>
      <c r="F12" t="s">
        <v>67</v>
      </c>
    </row>
    <row r="13" spans="1:6" x14ac:dyDescent="0.25">
      <c r="A13" s="4">
        <v>0.7291666666666666</v>
      </c>
      <c r="B13" t="s">
        <v>8</v>
      </c>
      <c r="C13" t="s">
        <v>54</v>
      </c>
      <c r="D13" t="b">
        <v>0</v>
      </c>
    </row>
    <row r="14" spans="1:6" x14ac:dyDescent="0.25">
      <c r="A14" s="4">
        <v>0.75</v>
      </c>
      <c r="B14" t="s">
        <v>68</v>
      </c>
      <c r="C14" t="s">
        <v>53</v>
      </c>
      <c r="D14" t="b">
        <v>0</v>
      </c>
    </row>
    <row r="15" spans="1:6" x14ac:dyDescent="0.25">
      <c r="A15" s="4">
        <v>0.7916666666666666</v>
      </c>
      <c r="B15" t="s">
        <v>69</v>
      </c>
      <c r="C15" t="s">
        <v>57</v>
      </c>
      <c r="D15" t="b">
        <v>0</v>
      </c>
    </row>
    <row r="16" spans="1:6" x14ac:dyDescent="0.25">
      <c r="A16" s="4">
        <v>0.8541666666666666</v>
      </c>
      <c r="B16" t="s">
        <v>70</v>
      </c>
      <c r="C16" t="s">
        <v>50</v>
      </c>
      <c r="D16" t="b">
        <v>0</v>
      </c>
    </row>
    <row r="17" spans="1:6" x14ac:dyDescent="0.25">
      <c r="A17" s="4">
        <v>0.875</v>
      </c>
      <c r="B17" t="s">
        <v>71</v>
      </c>
      <c r="C17" t="s">
        <v>72</v>
      </c>
      <c r="D17" t="b">
        <v>0</v>
      </c>
    </row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</sheetData>
  <dataValidations count="2">
    <dataValidation type="list" allowBlank="1" sqref="D10:D50">
      <formula1>"TRUE,FALSE"</formula1>
    </dataValidation>
    <dataValidation type="list" allowBlank="1" sqref="D2:D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62" customWidth="1"/>
  </cols>
  <sheetData>
    <row r="1" spans="1:2" s="1" customFormat="1" x14ac:dyDescent="0.25">
      <c r="A1" s="1" t="s">
        <v>73</v>
      </c>
      <c r="B1" s="1" t="s">
        <v>74</v>
      </c>
    </row>
    <row r="2" spans="1:2" x14ac:dyDescent="0.25">
      <c r="A2" t="s">
        <v>75</v>
      </c>
      <c r="B2" t="s">
        <v>76</v>
      </c>
    </row>
    <row r="3" spans="1:2" x14ac:dyDescent="0.25">
      <c r="A3" t="s">
        <v>77</v>
      </c>
      <c r="B3" t="s">
        <v>78</v>
      </c>
    </row>
    <row r="4" spans="1:2" x14ac:dyDescent="0.25">
      <c r="A4" t="s">
        <v>79</v>
      </c>
      <c r="B4" t="s">
        <v>80</v>
      </c>
    </row>
    <row r="5" spans="1:2" x14ac:dyDescent="0.25">
      <c r="A5" t="s">
        <v>81</v>
      </c>
      <c r="B5" t="s">
        <v>82</v>
      </c>
    </row>
    <row r="6" spans="1:2" x14ac:dyDescent="0.25">
      <c r="A6" t="s">
        <v>83</v>
      </c>
      <c r="B6" t="s">
        <v>84</v>
      </c>
    </row>
    <row r="7" spans="1:2" x14ac:dyDescent="0.25">
      <c r="A7" t="s">
        <v>85</v>
      </c>
      <c r="B7" t="s">
        <v>86</v>
      </c>
    </row>
    <row r="8" spans="1:2" x14ac:dyDescent="0.25">
      <c r="A8" t="s">
        <v>87</v>
      </c>
      <c r="B8" t="s">
        <v>88</v>
      </c>
    </row>
    <row r="9" spans="1:2" x14ac:dyDescent="0.25">
      <c r="A9" t="s">
        <v>89</v>
      </c>
      <c r="B9" t="s">
        <v>90</v>
      </c>
    </row>
    <row r="10" spans="1:2" x14ac:dyDescent="0.25">
      <c r="A10" t="s">
        <v>91</v>
      </c>
      <c r="B10" t="s">
        <v>92</v>
      </c>
    </row>
    <row r="11" spans="1:2" x14ac:dyDescent="0.25">
      <c r="A11" t="s">
        <v>93</v>
      </c>
      <c r="B11" t="s">
        <v>94</v>
      </c>
    </row>
    <row r="12" spans="1:2" x14ac:dyDescent="0.25">
      <c r="A12" t="s">
        <v>95</v>
      </c>
      <c r="B12" t="s">
        <v>96</v>
      </c>
    </row>
    <row r="13" spans="1:2" x14ac:dyDescent="0.25">
      <c r="A13" t="s">
        <v>97</v>
      </c>
      <c r="B13" t="s">
        <v>98</v>
      </c>
    </row>
    <row r="14" spans="1:2" x14ac:dyDescent="0.25">
      <c r="A14" t="s">
        <v>99</v>
      </c>
      <c r="B14" t="s">
        <v>100</v>
      </c>
    </row>
    <row r="15" spans="1:2" x14ac:dyDescent="0.25">
      <c r="A15" t="s">
        <v>101</v>
      </c>
      <c r="B15" t="s">
        <v>102</v>
      </c>
    </row>
    <row r="16" spans="1:2" x14ac:dyDescent="0.25">
      <c r="A16" t="s">
        <v>103</v>
      </c>
      <c r="B16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0" customWidth="1"/>
  </cols>
  <sheetData>
    <row r="1" spans="1:2" s="1" customFormat="1" x14ac:dyDescent="0.25">
      <c r="A1" s="1" t="s">
        <v>73</v>
      </c>
      <c r="B1" s="1" t="s">
        <v>105</v>
      </c>
    </row>
    <row r="2" spans="1:2" x14ac:dyDescent="0.25">
      <c r="A2" t="s">
        <v>106</v>
      </c>
      <c r="B2" s="3">
        <v>6</v>
      </c>
    </row>
    <row r="3" spans="1:2" x14ac:dyDescent="0.25">
      <c r="A3" t="s">
        <v>107</v>
      </c>
      <c r="B3" s="3">
        <v>3</v>
      </c>
    </row>
    <row r="4" spans="1:2" x14ac:dyDescent="0.25">
      <c r="A4" t="s">
        <v>108</v>
      </c>
      <c r="B4" s="3">
        <f>COUNT('Daily Log'!A2:A1000)</f>
        <v>7</v>
      </c>
    </row>
    <row r="5" spans="1:2" x14ac:dyDescent="0.25">
      <c r="A5" t="s">
        <v>109</v>
      </c>
      <c r="B5" s="3">
        <f>SUM('Daily Log'!F2:F1000)</f>
        <v>19</v>
      </c>
    </row>
    <row r="6" spans="1:2" x14ac:dyDescent="0.25">
      <c r="A6" t="s">
        <v>110</v>
      </c>
      <c r="B6" s="3">
        <f>MAX(0,B4*B3-B5)</f>
        <v>2</v>
      </c>
    </row>
    <row r="7" spans="1:2" x14ac:dyDescent="0.25">
      <c r="A7" t="s">
        <v>111</v>
      </c>
      <c r="B7" s="3">
        <f>COUNTIF('Daily Log'!F2:F1000,"&gt;="&amp;B3)</f>
        <v>5</v>
      </c>
    </row>
    <row r="8" spans="1:2" x14ac:dyDescent="0.25">
      <c r="A8" t="s">
        <v>112</v>
      </c>
      <c r="B8" s="3">
        <f>IF(B4=0,"",ROUND(AVERAGE('Daily Log'!J2:J1000),1))</f>
        <v>6.1</v>
      </c>
    </row>
    <row r="9" spans="1:2" x14ac:dyDescent="0.25">
      <c r="A9" t="s">
        <v>113</v>
      </c>
      <c r="B9" s="3">
        <f>COUNTIF('Daily Log'!J2:J1000,"&lt;"&amp;B2)</f>
        <v>2</v>
      </c>
    </row>
    <row r="10" spans="1:2" x14ac:dyDescent="0.25">
      <c r="A10" t="s">
        <v>114</v>
      </c>
      <c r="B10" s="3">
        <f>COUNTIF('Daily Log'!K2:K1000,"Low")+COUNTIF('Daily Log'!K2:K1000,"Upset")+COUNTIF('Daily Log'!K2:K1000,"Confused")</f>
        <v>2</v>
      </c>
    </row>
    <row r="11" spans="1:2" x14ac:dyDescent="0.25">
      <c r="A11" t="s">
        <v>115</v>
      </c>
      <c r="B11" s="3">
        <f>B4-COUNTIF('Daily Log'!O2:O1000,"OK")</f>
        <v>3</v>
      </c>
    </row>
    <row r="12" spans="1:2" x14ac:dyDescent="0.25">
      <c r="A12" t="s">
        <v>116</v>
      </c>
      <c r="B12" s="5">
        <f>IF(COUNTA('Daily Tasks'!B2:B100)=0,0,COUNTIF('Daily Tasks'!D2:D100,TRUE)/COUNTA('Daily Tasks'!B2:B100))</f>
        <v>0.625</v>
      </c>
    </row>
    <row r="13" spans="1:2" x14ac:dyDescent="0.25">
      <c r="A13" t="s">
        <v>117</v>
      </c>
      <c r="B13" s="3">
        <f>COUNTA('Daily Tasks'!B2:B100)-COUNTIF('Daily Tasks'!D2:D100,TRUE)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Log</vt:lpstr>
      <vt:lpstr>Daily Tasks</vt:lpstr>
      <vt:lpstr>Care Info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Caregiver Daily Checklist</dc:title>
  <dc:subject/>
  <dc:description/>
  <cp:keywords/>
  <cp:category/>
  <cp:lastModifiedBy>Unknown</cp:lastModifiedBy>
  <dcterms:created xsi:type="dcterms:W3CDTF">2026-10-18T23:17:06Z</dcterms:created>
  <dcterms:modified xsi:type="dcterms:W3CDTF">2026-10-18T23:17:06Z</dcterms:modified>
</cp:coreProperties>
</file>