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Checklist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<sst xmlns="http://schemas.openxmlformats.org/spreadsheetml/2006/main" count="79" uniqueCount="42">
  <si>
    <t>When</t>
  </si>
  <si>
    <t>Task</t>
  </si>
  <si>
    <t>Repeat</t>
  </si>
  <si>
    <t>Mon</t>
  </si>
  <si>
    <t>Tue</t>
  </si>
  <si>
    <t>Wed</t>
  </si>
  <si>
    <t>Thu</t>
  </si>
  <si>
    <t>Fri</t>
  </si>
  <si>
    <t>Sat</t>
  </si>
  <si>
    <t>Sun</t>
  </si>
  <si>
    <t>Done</t>
  </si>
  <si>
    <t>Planned</t>
  </si>
  <si>
    <t>% done</t>
  </si>
  <si>
    <t>Week of</t>
  </si>
  <si>
    <t>Morning</t>
  </si>
  <si>
    <t>Make the bed</t>
  </si>
  <si>
    <t>Every day</t>
  </si>
  <si>
    <t>Drink a glass of water</t>
  </si>
  <si>
    <t>Take medication</t>
  </si>
  <si>
    <t>10-minute stretch</t>
  </si>
  <si>
    <t>Check today's calendar</t>
  </si>
  <si>
    <t>Weekdays</t>
  </si>
  <si>
    <t>Pack lunch</t>
  </si>
  <si>
    <t>Afternoon</t>
  </si>
  <si>
    <t>Walk after lunch</t>
  </si>
  <si>
    <t>Clear the inbox</t>
  </si>
  <si>
    <t>Start dinner by 5:30</t>
  </si>
  <si>
    <t>Evening</t>
  </si>
  <si>
    <t>Tidy the kitchen</t>
  </si>
  <si>
    <t>Lay out tomorrow's clothes</t>
  </si>
  <si>
    <t>Plan tomorrow's top 3</t>
  </si>
  <si>
    <t>Read 15 minutes</t>
  </si>
  <si>
    <t>Screens off by 10 PM</t>
  </si>
  <si>
    <t>Anytime</t>
  </si>
  <si>
    <t>Start a load of laundry</t>
  </si>
  <si>
    <t>Weekends</t>
  </si>
  <si>
    <t>Meal plan and grocery list</t>
  </si>
  <si>
    <t>Call or text family</t>
  </si>
  <si>
    <t>Part of the day</t>
  </si>
  <si>
    <t>Tasks</t>
  </si>
  <si>
    <t>Whole week</t>
  </si>
  <si>
    <t>Best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</si>
</sst>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d"/>
    <numFmt numFmtId="166" formatCode="#,##0.##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M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30" customWidth="1"/>
    <col min="3" max="3" width="11" customWidth="1"/>
    <col min="4" max="10" width="6" customWidth="1"/>
    <col min="11" max="11" width="7" customWidth="1"/>
    <col min="12" max="13" width="8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s="2">
        <f>DATE(2026,11,2)</f>
        <v>46328</v>
      </c>
      <c r="D2" s="3">
        <f>$B$2</f>
        <v>46328</v>
      </c>
      <c r="E2" s="3">
        <f>$B$2+1</f>
        <v>46329</v>
      </c>
      <c r="F2" s="3">
        <f>$B$2+2</f>
        <v>46330</v>
      </c>
      <c r="G2" s="3">
        <f>$B$2+3</f>
        <v>46331</v>
      </c>
      <c r="H2" s="3">
        <f>$B$2+4</f>
        <v>46332</v>
      </c>
      <c r="I2" s="3">
        <f>$B$2+5</f>
        <v>46333</v>
      </c>
      <c r="J2" s="3">
        <f>$B$2+6</f>
        <v>46334</v>
      </c>
      <c r="K2" s="4"/>
      <c r="L2" s="4"/>
      <c r="M2" s="5"/>
    </row>
    <row r="3" spans="1:13" x14ac:dyDescent="0.25">
      <c r="A3" t="s">
        <v>14</v>
      </c>
      <c r="B3" t="s">
        <v>15</v>
      </c>
      <c r="C3" t="s">
        <v>16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I3" t="b">
        <v>0</v>
      </c>
      <c r="J3" t="b">
        <v>1</v>
      </c>
      <c r="K3" s="4">
        <f>IF(ISBLANK(B3),"",COUNTIFS(D3:J3,TRUE))</f>
        <v>6</v>
      </c>
      <c r="L3" s="4">
        <f>IF(ISBLANK(B3),"",IF(C3="Every day",7,IF(C3="Weekdays",5,IF(C3="Weekends",2,""))))</f>
        <v>7</v>
      </c>
      <c r="M3" s="5">
        <f>IF(ISBLANK(B3),"",IF(ISNUMBER(L3),MIN(1,K3/L3),""))</f>
        <v>0.8571428571428571</v>
      </c>
    </row>
    <row r="4" spans="1:13" x14ac:dyDescent="0.25">
      <c r="A4" t="s">
        <v>14</v>
      </c>
      <c r="B4" t="s">
        <v>17</v>
      </c>
      <c r="C4" t="s">
        <v>16</v>
      </c>
      <c r="D4" t="b">
        <v>1</v>
      </c>
      <c r="E4" t="b">
        <v>1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s="4">
        <f>IF(ISBLANK(B4),"",COUNTIFS(D4:J4,TRUE))</f>
        <v>7</v>
      </c>
      <c r="L4" s="4">
        <f>IF(ISBLANK(B4),"",IF(C4="Every day",7,IF(C4="Weekdays",5,IF(C4="Weekends",2,""))))</f>
        <v>7</v>
      </c>
      <c r="M4" s="5">
        <f>IF(ISBLANK(B4),"",IF(ISNUMBER(L4),MIN(1,K4/L4),""))</f>
        <v>1</v>
      </c>
    </row>
    <row r="5" spans="1:13" x14ac:dyDescent="0.25">
      <c r="A5" t="s">
        <v>14</v>
      </c>
      <c r="B5" t="s">
        <v>18</v>
      </c>
      <c r="C5" t="s">
        <v>16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s="4">
        <f>IF(ISBLANK(B5),"",COUNTIFS(D5:J5,TRUE))</f>
        <v>7</v>
      </c>
      <c r="L5" s="4">
        <f>IF(ISBLANK(B5),"",IF(C5="Every day",7,IF(C5="Weekdays",5,IF(C5="Weekends",2,""))))</f>
        <v>7</v>
      </c>
      <c r="M5" s="5">
        <f>IF(ISBLANK(B5),"",IF(ISNUMBER(L5),MIN(1,K5/L5),""))</f>
        <v>1</v>
      </c>
    </row>
    <row r="6" spans="1:13" x14ac:dyDescent="0.25">
      <c r="A6" t="s">
        <v>14</v>
      </c>
      <c r="B6" t="s">
        <v>19</v>
      </c>
      <c r="C6" t="s">
        <v>16</v>
      </c>
      <c r="D6" t="b">
        <v>1</v>
      </c>
      <c r="E6" t="b">
        <v>1</v>
      </c>
      <c r="F6" t="b">
        <v>0</v>
      </c>
      <c r="G6" t="b">
        <v>1</v>
      </c>
      <c r="H6" t="b">
        <v>1</v>
      </c>
      <c r="I6" t="b">
        <v>0</v>
      </c>
      <c r="J6" t="b">
        <v>0</v>
      </c>
      <c r="K6" s="4">
        <f>IF(ISBLANK(B6),"",COUNTIFS(D6:J6,TRUE))</f>
        <v>4</v>
      </c>
      <c r="L6" s="4">
        <f>IF(ISBLANK(B6),"",IF(C6="Every day",7,IF(C6="Weekdays",5,IF(C6="Weekends",2,""))))</f>
        <v>7</v>
      </c>
      <c r="M6" s="5">
        <f>IF(ISBLANK(B6),"",IF(ISNUMBER(L6),MIN(1,K6/L6),""))</f>
        <v>0.5714285714285714</v>
      </c>
    </row>
    <row r="7" spans="1:13" x14ac:dyDescent="0.25">
      <c r="A7" t="s">
        <v>14</v>
      </c>
      <c r="B7" t="s">
        <v>20</v>
      </c>
      <c r="C7" t="s">
        <v>21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0</v>
      </c>
      <c r="J7" t="b">
        <v>0</v>
      </c>
      <c r="K7" s="4">
        <f>IF(ISBLANK(B7),"",COUNTIFS(D7:J7,TRUE))</f>
        <v>5</v>
      </c>
      <c r="L7" s="4">
        <f>IF(ISBLANK(B7),"",IF(C7="Every day",7,IF(C7="Weekdays",5,IF(C7="Weekends",2,""))))</f>
        <v>5</v>
      </c>
      <c r="M7" s="5">
        <f>IF(ISBLANK(B7),"",IF(ISNUMBER(L7),MIN(1,K7/L7),""))</f>
        <v>1</v>
      </c>
    </row>
    <row r="8" spans="1:13" x14ac:dyDescent="0.25">
      <c r="A8" t="s">
        <v>14</v>
      </c>
      <c r="B8" t="s">
        <v>22</v>
      </c>
      <c r="C8" t="s">
        <v>21</v>
      </c>
      <c r="D8" t="b">
        <v>1</v>
      </c>
      <c r="E8" t="b">
        <v>1</v>
      </c>
      <c r="F8" t="b">
        <v>1</v>
      </c>
      <c r="G8" t="b">
        <v>0</v>
      </c>
      <c r="H8" t="b">
        <v>1</v>
      </c>
      <c r="I8" t="b">
        <v>0</v>
      </c>
      <c r="J8" t="b">
        <v>0</v>
      </c>
      <c r="K8" s="4">
        <f>IF(ISBLANK(B8),"",COUNTIFS(D8:J8,TRUE))</f>
        <v>4</v>
      </c>
      <c r="L8" s="4">
        <f>IF(ISBLANK(B8),"",IF(C8="Every day",7,IF(C8="Weekdays",5,IF(C8="Weekends",2,""))))</f>
        <v>5</v>
      </c>
      <c r="M8" s="5">
        <f>IF(ISBLANK(B8),"",IF(ISNUMBER(L8),MIN(1,K8/L8),""))</f>
        <v>0.8</v>
      </c>
    </row>
    <row r="9" spans="1:13" x14ac:dyDescent="0.25">
      <c r="A9" t="s">
        <v>23</v>
      </c>
      <c r="B9" t="s">
        <v>24</v>
      </c>
      <c r="C9" t="s">
        <v>21</v>
      </c>
      <c r="D9" t="b">
        <v>1</v>
      </c>
      <c r="E9" t="b">
        <v>0</v>
      </c>
      <c r="F9" t="b">
        <v>1</v>
      </c>
      <c r="G9" t="b">
        <v>1</v>
      </c>
      <c r="H9" t="b">
        <v>0</v>
      </c>
      <c r="I9" t="b">
        <v>0</v>
      </c>
      <c r="J9" t="b">
        <v>0</v>
      </c>
      <c r="K9" s="4">
        <f>IF(ISBLANK(B9),"",COUNTIFS(D9:J9,TRUE))</f>
        <v>3</v>
      </c>
      <c r="L9" s="4">
        <f>IF(ISBLANK(B9),"",IF(C9="Every day",7,IF(C9="Weekdays",5,IF(C9="Weekends",2,""))))</f>
        <v>5</v>
      </c>
      <c r="M9" s="5">
        <f>IF(ISBLANK(B9),"",IF(ISNUMBER(L9),MIN(1,K9/L9),""))</f>
        <v>0.6</v>
      </c>
    </row>
    <row r="10" spans="1:13" x14ac:dyDescent="0.25">
      <c r="A10" t="s">
        <v>23</v>
      </c>
      <c r="B10" t="s">
        <v>25</v>
      </c>
      <c r="C10" t="s">
        <v>21</v>
      </c>
      <c r="D10" t="b">
        <v>1</v>
      </c>
      <c r="E10" t="b">
        <v>1</v>
      </c>
      <c r="F10" t="b">
        <v>1</v>
      </c>
      <c r="G10" t="b">
        <v>1</v>
      </c>
      <c r="H10" t="b">
        <v>0</v>
      </c>
      <c r="I10" t="b">
        <v>0</v>
      </c>
      <c r="J10" t="b">
        <v>0</v>
      </c>
      <c r="K10" s="4">
        <f>IF(ISBLANK(B10),"",COUNTIFS(D10:J10,TRUE))</f>
        <v>4</v>
      </c>
      <c r="L10" s="4">
        <f>IF(ISBLANK(B10),"",IF(C10="Every day",7,IF(C10="Weekdays",5,IF(C10="Weekends",2,""))))</f>
        <v>5</v>
      </c>
      <c r="M10" s="5">
        <f>IF(ISBLANK(B10),"",IF(ISNUMBER(L10),MIN(1,K10/L10),""))</f>
        <v>0.8</v>
      </c>
    </row>
    <row r="11" spans="1:13" x14ac:dyDescent="0.25">
      <c r="A11" t="s">
        <v>23</v>
      </c>
      <c r="B11" t="s">
        <v>26</v>
      </c>
      <c r="C11" t="s">
        <v>16</v>
      </c>
      <c r="D11" t="b">
        <v>1</v>
      </c>
      <c r="E11" t="b">
        <v>1</v>
      </c>
      <c r="F11" t="b">
        <v>0</v>
      </c>
      <c r="G11" t="b">
        <v>1</v>
      </c>
      <c r="H11" t="b">
        <v>1</v>
      </c>
      <c r="I11" t="b">
        <v>1</v>
      </c>
      <c r="J11" t="b">
        <v>1</v>
      </c>
      <c r="K11" s="4">
        <f>IF(ISBLANK(B11),"",COUNTIFS(D11:J11,TRUE))</f>
        <v>6</v>
      </c>
      <c r="L11" s="4">
        <f>IF(ISBLANK(B11),"",IF(C11="Every day",7,IF(C11="Weekdays",5,IF(C11="Weekends",2,""))))</f>
        <v>7</v>
      </c>
      <c r="M11" s="5">
        <f>IF(ISBLANK(B11),"",IF(ISNUMBER(L11),MIN(1,K11/L11),""))</f>
        <v>0.8571428571428571</v>
      </c>
    </row>
    <row r="12" spans="1:13" x14ac:dyDescent="0.25">
      <c r="A12" t="s">
        <v>27</v>
      </c>
      <c r="B12" t="s">
        <v>28</v>
      </c>
      <c r="C12" t="s">
        <v>16</v>
      </c>
      <c r="D12" t="b">
        <v>1</v>
      </c>
      <c r="E12" t="b">
        <v>1</v>
      </c>
      <c r="F12" t="b">
        <v>1</v>
      </c>
      <c r="G12" t="b">
        <v>1</v>
      </c>
      <c r="H12" t="b">
        <v>0</v>
      </c>
      <c r="I12" t="b">
        <v>1</v>
      </c>
      <c r="J12" t="b">
        <v>1</v>
      </c>
      <c r="K12" s="4">
        <f>IF(ISBLANK(B12),"",COUNTIFS(D12:J12,TRUE))</f>
        <v>6</v>
      </c>
      <c r="L12" s="4">
        <f>IF(ISBLANK(B12),"",IF(C12="Every day",7,IF(C12="Weekdays",5,IF(C12="Weekends",2,""))))</f>
        <v>7</v>
      </c>
      <c r="M12" s="5">
        <f>IF(ISBLANK(B12),"",IF(ISNUMBER(L12),MIN(1,K12/L12),""))</f>
        <v>0.8571428571428571</v>
      </c>
    </row>
    <row r="13" spans="1:13" x14ac:dyDescent="0.25">
      <c r="A13" t="s">
        <v>27</v>
      </c>
      <c r="B13" t="s">
        <v>29</v>
      </c>
      <c r="C13" t="s">
        <v>21</v>
      </c>
      <c r="D13" t="b">
        <v>1</v>
      </c>
      <c r="E13" t="b">
        <v>1</v>
      </c>
      <c r="F13" t="b">
        <v>0</v>
      </c>
      <c r="G13" t="b">
        <v>1</v>
      </c>
      <c r="H13" t="b">
        <v>0</v>
      </c>
      <c r="I13" t="b">
        <v>0</v>
      </c>
      <c r="J13" t="b">
        <v>0</v>
      </c>
      <c r="K13" s="4">
        <f>IF(ISBLANK(B13),"",COUNTIFS(D13:J13,TRUE))</f>
        <v>3</v>
      </c>
      <c r="L13" s="4">
        <f>IF(ISBLANK(B13),"",IF(C13="Every day",7,IF(C13="Weekdays",5,IF(C13="Weekends",2,""))))</f>
        <v>5</v>
      </c>
      <c r="M13" s="5">
        <f>IF(ISBLANK(B13),"",IF(ISNUMBER(L13),MIN(1,K13/L13),""))</f>
        <v>0.6</v>
      </c>
    </row>
    <row r="14" spans="1:13" x14ac:dyDescent="0.25">
      <c r="A14" t="s">
        <v>27</v>
      </c>
      <c r="B14" t="s">
        <v>30</v>
      </c>
      <c r="C14" t="s">
        <v>21</v>
      </c>
      <c r="D14" t="b">
        <v>1</v>
      </c>
      <c r="E14" t="b">
        <v>1</v>
      </c>
      <c r="F14" t="b">
        <v>1</v>
      </c>
      <c r="G14" t="b">
        <v>1</v>
      </c>
      <c r="H14" t="b">
        <v>0</v>
      </c>
      <c r="I14" t="b">
        <v>0</v>
      </c>
      <c r="J14" t="b">
        <v>0</v>
      </c>
      <c r="K14" s="4">
        <f>IF(ISBLANK(B14),"",COUNTIFS(D14:J14,TRUE))</f>
        <v>4</v>
      </c>
      <c r="L14" s="4">
        <f>IF(ISBLANK(B14),"",IF(C14="Every day",7,IF(C14="Weekdays",5,IF(C14="Weekends",2,""))))</f>
        <v>5</v>
      </c>
      <c r="M14" s="5">
        <f>IF(ISBLANK(B14),"",IF(ISNUMBER(L14),MIN(1,K14/L14),""))</f>
        <v>0.8</v>
      </c>
    </row>
    <row r="15" spans="1:13" x14ac:dyDescent="0.25">
      <c r="A15" t="s">
        <v>27</v>
      </c>
      <c r="B15" t="s">
        <v>31</v>
      </c>
      <c r="C15" t="s">
        <v>16</v>
      </c>
      <c r="D15" t="b">
        <v>1</v>
      </c>
      <c r="E15" t="b">
        <v>0</v>
      </c>
      <c r="F15" t="b">
        <v>1</v>
      </c>
      <c r="G15" t="b">
        <v>1</v>
      </c>
      <c r="H15" t="b">
        <v>1</v>
      </c>
      <c r="I15" t="b">
        <v>1</v>
      </c>
      <c r="J15" t="b">
        <v>1</v>
      </c>
      <c r="K15" s="4">
        <f>IF(ISBLANK(B15),"",COUNTIFS(D15:J15,TRUE))</f>
        <v>6</v>
      </c>
      <c r="L15" s="4">
        <f>IF(ISBLANK(B15),"",IF(C15="Every day",7,IF(C15="Weekdays",5,IF(C15="Weekends",2,""))))</f>
        <v>7</v>
      </c>
      <c r="M15" s="5">
        <f>IF(ISBLANK(B15),"",IF(ISNUMBER(L15),MIN(1,K15/L15),""))</f>
        <v>0.8571428571428571</v>
      </c>
    </row>
    <row r="16" spans="1:13" x14ac:dyDescent="0.25">
      <c r="A16" t="s">
        <v>27</v>
      </c>
      <c r="B16" t="s">
        <v>32</v>
      </c>
      <c r="C16" t="s">
        <v>16</v>
      </c>
      <c r="D16" t="b">
        <v>0</v>
      </c>
      <c r="E16" t="b">
        <v>1</v>
      </c>
      <c r="F16" t="b">
        <v>1</v>
      </c>
      <c r="G16" t="b">
        <v>0</v>
      </c>
      <c r="H16" t="b">
        <v>1</v>
      </c>
      <c r="I16" t="b">
        <v>1</v>
      </c>
      <c r="J16" t="b">
        <v>0</v>
      </c>
      <c r="K16" s="4">
        <f>IF(ISBLANK(B16),"",COUNTIFS(D16:J16,TRUE))</f>
        <v>4</v>
      </c>
      <c r="L16" s="4">
        <f>IF(ISBLANK(B16),"",IF(C16="Every day",7,IF(C16="Weekdays",5,IF(C16="Weekends",2,""))))</f>
        <v>7</v>
      </c>
      <c r="M16" s="5">
        <f>IF(ISBLANK(B16),"",IF(ISNUMBER(L16),MIN(1,K16/L16),""))</f>
        <v>0.5714285714285714</v>
      </c>
    </row>
    <row r="17" spans="1:13" x14ac:dyDescent="0.25">
      <c r="A17" t="s">
        <v>33</v>
      </c>
      <c r="B17" t="s">
        <v>34</v>
      </c>
      <c r="C17" t="s">
        <v>35</v>
      </c>
      <c r="D17" t="b">
        <v>0</v>
      </c>
      <c r="E17" t="b">
        <v>0</v>
      </c>
      <c r="F17" t="b">
        <v>0</v>
      </c>
      <c r="G17" t="b">
        <v>0</v>
      </c>
      <c r="H17" t="b">
        <v>0</v>
      </c>
      <c r="I17" t="b">
        <v>1</v>
      </c>
      <c r="J17" t="b">
        <v>1</v>
      </c>
      <c r="K17" s="4">
        <f>IF(ISBLANK(B17),"",COUNTIFS(D17:J17,TRUE))</f>
        <v>2</v>
      </c>
      <c r="L17" s="4">
        <f>IF(ISBLANK(B17),"",IF(C17="Every day",7,IF(C17="Weekdays",5,IF(C17="Weekends",2,""))))</f>
        <v>2</v>
      </c>
      <c r="M17" s="5">
        <f>IF(ISBLANK(B17),"",IF(ISNUMBER(L17),MIN(1,K17/L17),""))</f>
        <v>1</v>
      </c>
    </row>
    <row r="18" spans="1:13" x14ac:dyDescent="0.25">
      <c r="A18" t="s">
        <v>33</v>
      </c>
      <c r="B18" t="s">
        <v>36</v>
      </c>
      <c r="C18" t="s">
        <v>35</v>
      </c>
      <c r="D18" t="b">
        <v>0</v>
      </c>
      <c r="E18" t="b">
        <v>0</v>
      </c>
      <c r="F18" t="b">
        <v>0</v>
      </c>
      <c r="G18" t="b">
        <v>0</v>
      </c>
      <c r="H18" t="b">
        <v>0</v>
      </c>
      <c r="I18" t="b">
        <v>0</v>
      </c>
      <c r="J18" t="b">
        <v>1</v>
      </c>
      <c r="K18" s="4">
        <f>IF(ISBLANK(B18),"",COUNTIFS(D18:J18,TRUE))</f>
        <v>1</v>
      </c>
      <c r="L18" s="4">
        <f>IF(ISBLANK(B18),"",IF(C18="Every day",7,IF(C18="Weekdays",5,IF(C18="Weekends",2,""))))</f>
        <v>2</v>
      </c>
      <c r="M18" s="5">
        <f>IF(ISBLANK(B18),"",IF(ISNUMBER(L18),MIN(1,K18/L18),""))</f>
        <v>0.5</v>
      </c>
    </row>
    <row r="19" spans="1:13" x14ac:dyDescent="0.25">
      <c r="A19" t="s">
        <v>33</v>
      </c>
      <c r="B19" t="s">
        <v>37</v>
      </c>
      <c r="C19" t="s">
        <v>35</v>
      </c>
      <c r="D19" t="b">
        <v>0</v>
      </c>
      <c r="E19" t="b">
        <v>0</v>
      </c>
      <c r="F19" t="b">
        <v>0</v>
      </c>
      <c r="G19" t="b">
        <v>0</v>
      </c>
      <c r="H19" t="b">
        <v>0</v>
      </c>
      <c r="I19" t="b">
        <v>1</v>
      </c>
      <c r="J19" t="b">
        <v>0</v>
      </c>
      <c r="K19" s="4">
        <f>IF(ISBLANK(B19),"",COUNTIFS(D19:J19,TRUE))</f>
        <v>1</v>
      </c>
      <c r="L19" s="4">
        <f>IF(ISBLANK(B19),"",IF(C19="Every day",7,IF(C19="Weekdays",5,IF(C19="Weekends",2,""))))</f>
        <v>2</v>
      </c>
      <c r="M19" s="5">
        <f>IF(ISBLANK(B19),"",IF(ISNUMBER(L19),MIN(1,K19/L19),""))</f>
        <v>0.5</v>
      </c>
    </row>
    <row r="20" spans="1:13" x14ac:dyDescent="0.25">
      <c r="D20" t="b">
        <v>0</v>
      </c>
      <c r="E20" t="b">
        <v>0</v>
      </c>
      <c r="F20" t="b">
        <v>0</v>
      </c>
      <c r="G20" t="b">
        <v>0</v>
      </c>
      <c r="H20" t="b">
        <v>0</v>
      </c>
      <c r="I20" t="b">
        <v>0</v>
      </c>
      <c r="J20" t="b">
        <v>0</v>
      </c>
      <c r="K20" s="4" t="str">
        <f>IF(ISBLANK(B20),"",COUNTIFS(D20:J20,TRUE))</f>
        <v/>
      </c>
      <c r="L20" s="4" t="str">
        <f>IF(ISBLANK(B20),"",IF(C20="Every day",7,IF(C20="Weekdays",5,IF(C20="Weekends",2,""))))</f>
        <v/>
      </c>
      <c r="M20" s="5" t="str">
        <f>IF(ISBLANK(B20),"",IF(ISNUMBER(L20),MIN(1,K20/L20),""))</f>
        <v/>
      </c>
    </row>
    <row r="21" spans="1:13" x14ac:dyDescent="0.25">
      <c r="D21" t="b">
        <v>0</v>
      </c>
      <c r="E21" t="b">
        <v>0</v>
      </c>
      <c r="F21" t="b">
        <v>0</v>
      </c>
      <c r="G21" t="b">
        <v>0</v>
      </c>
      <c r="H21" t="b">
        <v>0</v>
      </c>
      <c r="I21" t="b">
        <v>0</v>
      </c>
      <c r="J21" t="b">
        <v>0</v>
      </c>
      <c r="K21" s="4" t="str">
        <f>IF(ISBLANK(B21),"",COUNTIFS(D21:J21,TRUE))</f>
        <v/>
      </c>
      <c r="L21" s="4" t="str">
        <f>IF(ISBLANK(B21),"",IF(C21="Every day",7,IF(C21="Weekdays",5,IF(C21="Weekends",2,""))))</f>
        <v/>
      </c>
      <c r="M21" s="5" t="str">
        <f>IF(ISBLANK(B21),"",IF(ISNUMBER(L21),MIN(1,K21/L21),""))</f>
        <v/>
      </c>
    </row>
    <row r="22" spans="1:13" x14ac:dyDescent="0.25">
      <c r="D22" t="b">
        <v>0</v>
      </c>
      <c r="E22" t="b">
        <v>0</v>
      </c>
      <c r="F22" t="b">
        <v>0</v>
      </c>
      <c r="G22" t="b">
        <v>0</v>
      </c>
      <c r="H22" t="b">
        <v>0</v>
      </c>
      <c r="I22" t="b">
        <v>0</v>
      </c>
      <c r="J22" t="b">
        <v>0</v>
      </c>
      <c r="K22" s="4" t="str">
        <f>IF(ISBLANK(B22),"",COUNTIFS(D22:J22,TRUE))</f>
        <v/>
      </c>
      <c r="L22" s="4" t="str">
        <f>IF(ISBLANK(B22),"",IF(C22="Every day",7,IF(C22="Weekdays",5,IF(C22="Weekends",2,""))))</f>
        <v/>
      </c>
      <c r="M22" s="5" t="str">
        <f>IF(ISBLANK(B22),"",IF(ISNUMBER(L22),MIN(1,K22/L22),""))</f>
        <v/>
      </c>
    </row>
    <row r="23" spans="1:13" x14ac:dyDescent="0.25">
      <c r="A23" t="s">
        <v>10</v>
      </c>
      <c r="D23" s="4">
        <f>COUNTIFS(D3:D22,TRUE)</f>
        <v>13</v>
      </c>
      <c r="E23" s="4">
        <f>COUNTIFS(E3:E22,TRUE)</f>
        <v>12</v>
      </c>
      <c r="F23" s="4">
        <f>COUNTIFS(F3:F22,TRUE)</f>
        <v>11</v>
      </c>
      <c r="G23" s="4">
        <f>COUNTIFS(G3:G22,TRUE)</f>
        <v>12</v>
      </c>
      <c r="H23" s="4">
        <f>COUNTIFS(H3:H22,TRUE)</f>
        <v>9</v>
      </c>
      <c r="I23" s="4">
        <f>COUNTIFS(I3:I22,TRUE)</f>
        <v>8</v>
      </c>
      <c r="J23" s="4">
        <f>COUNTIFS(J3:J22,TRUE)</f>
        <v>8</v>
      </c>
      <c r="K23" s="4">
        <f>SUM(K3:K22)</f>
        <v>73</v>
      </c>
      <c r="L23" s="4"/>
      <c r="M23" s="5"/>
    </row>
    <row r="24" spans="1:13" x14ac:dyDescent="0.25">
      <c r="A24" t="s">
        <v>11</v>
      </c>
      <c r="D24" s="4">
        <f>COUNTIF($C$3:$C$22,"Every day")+COUNTIF($C$3:$C$22,"Weekdays")</f>
        <v>14</v>
      </c>
      <c r="E24" s="4">
        <f>COUNTIF($C$3:$C$22,"Every day")+COUNTIF($C$3:$C$22,"Weekdays")</f>
        <v>14</v>
      </c>
      <c r="F24" s="4">
        <f>COUNTIF($C$3:$C$22,"Every day")+COUNTIF($C$3:$C$22,"Weekdays")</f>
        <v>14</v>
      </c>
      <c r="G24" s="4">
        <f>COUNTIF($C$3:$C$22,"Every day")+COUNTIF($C$3:$C$22,"Weekdays")</f>
        <v>14</v>
      </c>
      <c r="H24" s="4">
        <f>COUNTIF($C$3:$C$22,"Every day")+COUNTIF($C$3:$C$22,"Weekdays")</f>
        <v>14</v>
      </c>
      <c r="I24" s="4">
        <f>COUNTIF($C$3:$C$22,"Every day")+COUNTIF($C$3:$C$22,"Weekends")</f>
        <v>11</v>
      </c>
      <c r="J24" s="4">
        <f>COUNTIF($C$3:$C$22,"Every day")+COUNTIF($C$3:$C$22,"Weekends")</f>
        <v>11</v>
      </c>
      <c r="K24" s="4"/>
      <c r="L24" s="4">
        <f>SUM(L3:L22)</f>
        <v>92</v>
      </c>
      <c r="M24" s="5"/>
    </row>
    <row r="25" spans="1:13" x14ac:dyDescent="0.25">
      <c r="A25" t="s">
        <v>12</v>
      </c>
      <c r="D25" s="5">
        <f>IF(D24=0,"",MIN(1,D23/D24))</f>
        <v>0.9285714285714286</v>
      </c>
      <c r="E25" s="5">
        <f>IF(E24=0,"",MIN(1,E23/E24))</f>
        <v>0.8571428571428571</v>
      </c>
      <c r="F25" s="5">
        <f>IF(F24=0,"",MIN(1,F23/F24))</f>
        <v>0.7857142857142857</v>
      </c>
      <c r="G25" s="5">
        <f>IF(G24=0,"",MIN(1,G23/G24))</f>
        <v>0.8571428571428571</v>
      </c>
      <c r="H25" s="5">
        <f>IF(H24=0,"",MIN(1,H23/H24))</f>
        <v>0.6428571428571429</v>
      </c>
      <c r="I25" s="5">
        <f>IF(I24=0,"",MIN(1,I23/I24))</f>
        <v>0.7272727272727273</v>
      </c>
      <c r="J25" s="5">
        <f>IF(J24=0,"",MIN(1,J23/J24))</f>
        <v>0.7272727272727273</v>
      </c>
      <c r="K25" s="4"/>
      <c r="L25" s="4"/>
      <c r="M25" s="5">
        <f>IF(L24=0,"",MIN(1,K23/L24))</f>
        <v>0.7934782608695652</v>
      </c>
    </row>
    <row r="26" spans="4:10" x14ac:dyDescent="0.25"/>
    <row r="27" spans="4:10" x14ac:dyDescent="0.25"/>
    <row r="28" spans="4:10" x14ac:dyDescent="0.25"/>
    <row r="29" spans="4:10" x14ac:dyDescent="0.25"/>
    <row r="30" spans="4:10" x14ac:dyDescent="0.25"/>
    <row r="31" spans="4:10" x14ac:dyDescent="0.25"/>
    <row r="32" spans="4:10" x14ac:dyDescent="0.25"/>
    <row r="33" spans="4:10" x14ac:dyDescent="0.25"/>
    <row r="34" spans="4:10" x14ac:dyDescent="0.25"/>
    <row r="35" spans="4:10" x14ac:dyDescent="0.25"/>
    <row r="36" spans="4:10" x14ac:dyDescent="0.25"/>
    <row r="37" spans="4:10" x14ac:dyDescent="0.25"/>
    <row r="38" spans="4:10" x14ac:dyDescent="0.25"/>
    <row r="39" spans="4:10" x14ac:dyDescent="0.25"/>
    <row r="40" spans="4:10" x14ac:dyDescent="0.25"/>
    <row r="41" spans="4:10" x14ac:dyDescent="0.25"/>
    <row r="42" spans="4:10" x14ac:dyDescent="0.25"/>
    <row r="43" spans="4:10" x14ac:dyDescent="0.25"/>
    <row r="44" spans="4:10" x14ac:dyDescent="0.25"/>
    <row r="45" spans="4:10" x14ac:dyDescent="0.25"/>
    <row r="46" spans="4:10" x14ac:dyDescent="0.25"/>
    <row r="47" spans="4:10" x14ac:dyDescent="0.25"/>
    <row r="48" spans="4:10" x14ac:dyDescent="0.25"/>
    <row r="49" spans="4:10" x14ac:dyDescent="0.25"/>
    <row r="50" spans="4:10" x14ac:dyDescent="0.25"/>
  </sheetData>
  <dataValidations count="3">
    <dataValidation type="list" allowBlank="1" sqref="D10:J22">
      <formula1>"TRUE,FALSE"</formula1>
    </dataValidation>
    <dataValidation type="list" allowBlank="1" sqref="D26:J50">
      <formula1>"TRUE,FALSE"</formula1>
    </dataValidation>
    <dataValidation type="list" allowBlank="1" sqref="D3:J22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8" customWidth="1"/>
    <col min="4" max="4" width="8" customWidth="1"/>
  </cols>
  <sheetData>
    <row r="1" spans="1:5" s="1" customFormat="1" x14ac:dyDescent="0.25">
      <c r="A1" s="1" t="s">
        <v>38</v>
      </c>
      <c r="B1" s="1" t="s">
        <v>39</v>
      </c>
      <c r="C1" s="1" t="s">
        <v>11</v>
      </c>
      <c r="D1" s="1" t="s">
        <v>10</v>
      </c>
      <c r="E1" s="1" t="s">
        <v>12</v>
      </c>
    </row>
    <row r="2" spans="1:5" x14ac:dyDescent="0.25">
      <c r="A2" t="s">
        <v>14</v>
      </c>
      <c r="B2" s="4">
        <f>COUNTIF('Daily Checklist'!$A$3:$A$22,A2)</f>
        <v>6</v>
      </c>
      <c r="C2" s="4">
        <f>SUMIF('Daily Checklist'!$A$3:$A$22,A2,'Daily Checklist'!$L$3:$L$22)</f>
        <v>38</v>
      </c>
      <c r="D2" s="4">
        <f>SUMIF('Daily Checklist'!$A$3:$A$22,A2,'Daily Checklist'!$K$3:$K$22)</f>
        <v>33</v>
      </c>
      <c r="E2" s="5">
        <f>IF(C2=0,"",MIN(1,D2/C2))</f>
        <v>0.868421052631579</v>
      </c>
    </row>
    <row r="3" spans="1:5" x14ac:dyDescent="0.25">
      <c r="A3" t="s">
        <v>23</v>
      </c>
      <c r="B3" s="4">
        <f>COUNTIF('Daily Checklist'!$A$3:$A$22,A3)</f>
        <v>3</v>
      </c>
      <c r="C3" s="4">
        <f>SUMIF('Daily Checklist'!$A$3:$A$22,A3,'Daily Checklist'!$L$3:$L$22)</f>
        <v>17</v>
      </c>
      <c r="D3" s="4">
        <f>SUMIF('Daily Checklist'!$A$3:$A$22,A3,'Daily Checklist'!$K$3:$K$22)</f>
        <v>13</v>
      </c>
      <c r="E3" s="5">
        <f>IF(C3=0,"",MIN(1,D3/C3))</f>
        <v>0.7647058823529411</v>
      </c>
    </row>
    <row r="4" spans="1:5" x14ac:dyDescent="0.25">
      <c r="A4" t="s">
        <v>27</v>
      </c>
      <c r="B4" s="4">
        <f>COUNTIF('Daily Checklist'!$A$3:$A$22,A4)</f>
        <v>5</v>
      </c>
      <c r="C4" s="4">
        <f>SUMIF('Daily Checklist'!$A$3:$A$22,A4,'Daily Checklist'!$L$3:$L$22)</f>
        <v>31</v>
      </c>
      <c r="D4" s="4">
        <f>SUMIF('Daily Checklist'!$A$3:$A$22,A4,'Daily Checklist'!$K$3:$K$22)</f>
        <v>23</v>
      </c>
      <c r="E4" s="5">
        <f>IF(C4=0,"",MIN(1,D4/C4))</f>
        <v>0.7419354838709677</v>
      </c>
    </row>
    <row r="5" spans="1:5" x14ac:dyDescent="0.25">
      <c r="A5" t="s">
        <v>33</v>
      </c>
      <c r="B5" s="4">
        <f>COUNTIF('Daily Checklist'!$A$3:$A$22,A5)</f>
        <v>3</v>
      </c>
      <c r="C5" s="4">
        <f>SUMIF('Daily Checklist'!$A$3:$A$22,A5,'Daily Checklist'!$L$3:$L$22)</f>
        <v>6</v>
      </c>
      <c r="D5" s="4">
        <f>SUMIF('Daily Checklist'!$A$3:$A$22,A5,'Daily Checklist'!$K$3:$K$22)</f>
        <v>4</v>
      </c>
      <c r="E5" s="5">
        <f>IF(C5=0,"",MIN(1,D5/C5))</f>
        <v>0.6666666666666666</v>
      </c>
    </row>
    <row r="6" spans="1:5" x14ac:dyDescent="0.25">
      <c r="A6" t="s">
        <v>40</v>
      </c>
      <c r="B6" s="4">
        <f>SUM(B2:B5)</f>
        <v>17</v>
      </c>
      <c r="C6" s="4">
        <f>SUM(C2:C5)</f>
        <v>92</v>
      </c>
      <c r="D6" s="4">
        <f>SUM(D2:D5)</f>
        <v>73</v>
      </c>
      <c r="E6" s="5">
        <f>IF(C6=0,"",MIN(1,D6/C6))</f>
        <v>0.7934782608695652</v>
      </c>
    </row>
    <row r="7" spans="1:5" x14ac:dyDescent="0.25">
      <c r="A7" t="s">
        <v>41</v>
      </c>
      <c r="B7" s="4"/>
      <c r="C7" s="4"/>
      <c r="D7" s="4"/>
      <c r="E7" s="5">
        <f>MAX('Daily Checklist'!D25:J25)</f>
        <v>0.9285714285714286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Checklist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Daily Checklist</dc:title>
  <dc:subject/>
  <dc:description/>
  <cp:keywords/>
  <cp:category/>
  <cp:lastModifiedBy>Unknown</cp:lastModifiedBy>
  <dcterms:created xsi:type="dcterms:W3CDTF">2026-10-18T23:17:08Z</dcterms:created>
  <dcterms:modified xsi:type="dcterms:W3CDTF">2026-10-18T23:17:08Z</dcterms:modified>
</cp:coreProperties>
</file>