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ills" state="visible" r:id="rId4"/>
    <sheet sheetId="2" name="Weekly Budget" state="visible" r:id="rId5"/>
  </sheets>
  <calcPr calcId="171027"/>
</workbook>
</file>

<file path=xl/sharedStrings.xml><?xml version="1.0" encoding="utf-8"?>
<sst xmlns="http://schemas.openxmlformats.org/spreadsheetml/2006/main" count="48" uniqueCount="37">
  <si>
    <t>Bill</t>
  </si>
  <si>
    <t>Due day</t>
  </si>
  <si>
    <t>Monthly amount</t>
  </si>
  <si>
    <t>Set aside each week</t>
  </si>
  <si>
    <t>Rent</t>
  </si>
  <si>
    <t>Car payment</t>
  </si>
  <si>
    <t>Car insurance</t>
  </si>
  <si>
    <t>Electric</t>
  </si>
  <si>
    <t>Water and trash</t>
  </si>
  <si>
    <t>Internet</t>
  </si>
  <si>
    <t>Phone</t>
  </si>
  <si>
    <t>Streaming</t>
  </si>
  <si>
    <t>Total</t>
  </si>
  <si>
    <t>Category</t>
  </si>
  <si>
    <t>Type</t>
  </si>
  <si>
    <t>Weekly plan</t>
  </si>
  <si>
    <t>Week 1</t>
  </si>
  <si>
    <t>Week 2</t>
  </si>
  <si>
    <t>Week 3</t>
  </si>
  <si>
    <t>Week 4</t>
  </si>
  <si>
    <t>4-week total</t>
  </si>
  <si>
    <t>Vs plan</t>
  </si>
  <si>
    <t>Paycheck</t>
  </si>
  <si>
    <t>Income</t>
  </si>
  <si>
    <t>Bills set-aside</t>
  </si>
  <si>
    <t>Expense</t>
  </si>
  <si>
    <t>Groceries</t>
  </si>
  <si>
    <t>Gas</t>
  </si>
  <si>
    <t>Eating out</t>
  </si>
  <si>
    <t>Household and personal</t>
  </si>
  <si>
    <t>Fun</t>
  </si>
  <si>
    <t>Savings</t>
  </si>
  <si>
    <t>Extra debt payment</t>
  </si>
  <si>
    <t>Buffer for surprises</t>
  </si>
  <si>
    <t>Total income</t>
  </si>
  <si>
    <t>Total spending</t>
  </si>
  <si>
    <t>Left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</si>
</sst>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16" customWidth="1"/>
    <col min="4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>
        <v>1</v>
      </c>
      <c r="C2" s="3">
        <v>1100</v>
      </c>
      <c r="D2" s="3">
        <f>ROUND(C2*12/52,2)</f>
        <v>253.85</v>
      </c>
    </row>
    <row r="3" spans="1:4" x14ac:dyDescent="0.25">
      <c r="A3" t="s">
        <v>5</v>
      </c>
      <c r="B3" s="2">
        <v>12</v>
      </c>
      <c r="C3" s="3">
        <v>240</v>
      </c>
      <c r="D3" s="3">
        <f>ROUND(C3*12/52,2)</f>
        <v>55.38</v>
      </c>
    </row>
    <row r="4" spans="1:4" x14ac:dyDescent="0.25">
      <c r="A4" t="s">
        <v>6</v>
      </c>
      <c r="B4" s="2">
        <v>20</v>
      </c>
      <c r="C4" s="3">
        <v>110</v>
      </c>
      <c r="D4" s="3">
        <f>ROUND(C4*12/52,2)</f>
        <v>25.38</v>
      </c>
    </row>
    <row r="5" spans="1:4" x14ac:dyDescent="0.25">
      <c r="A5" t="s">
        <v>7</v>
      </c>
      <c r="B5" s="2">
        <v>15</v>
      </c>
      <c r="C5" s="3">
        <v>85</v>
      </c>
      <c r="D5" s="3">
        <f>ROUND(C5*12/52,2)</f>
        <v>19.62</v>
      </c>
    </row>
    <row r="6" spans="1:4" x14ac:dyDescent="0.25">
      <c r="A6" t="s">
        <v>8</v>
      </c>
      <c r="B6" s="2">
        <v>25</v>
      </c>
      <c r="C6" s="3">
        <v>35</v>
      </c>
      <c r="D6" s="3">
        <f>ROUND(C6*12/52,2)</f>
        <v>8.08</v>
      </c>
    </row>
    <row r="7" spans="1:4" x14ac:dyDescent="0.25">
      <c r="A7" t="s">
        <v>9</v>
      </c>
      <c r="B7" s="2">
        <v>8</v>
      </c>
      <c r="C7" s="3">
        <v>60</v>
      </c>
      <c r="D7" s="3">
        <f>ROUND(C7*12/52,2)</f>
        <v>13.85</v>
      </c>
    </row>
    <row r="8" spans="1:4" x14ac:dyDescent="0.25">
      <c r="A8" t="s">
        <v>10</v>
      </c>
      <c r="B8" s="2">
        <v>18</v>
      </c>
      <c r="C8" s="3">
        <v>50</v>
      </c>
      <c r="D8" s="3">
        <f>ROUND(C8*12/52,2)</f>
        <v>11.54</v>
      </c>
    </row>
    <row r="9" spans="1:4" x14ac:dyDescent="0.25">
      <c r="A9" t="s">
        <v>11</v>
      </c>
      <c r="B9" s="2">
        <v>22</v>
      </c>
      <c r="C9" s="3">
        <v>25</v>
      </c>
      <c r="D9" s="3">
        <f>ROUND(C9*12/52,2)</f>
        <v>5.77</v>
      </c>
    </row>
    <row r="10" spans="1:4" x14ac:dyDescent="0.25">
      <c r="A10" t="s">
        <v>12</v>
      </c>
      <c r="B10" s="2"/>
      <c r="C10" s="3">
        <f>SUM(C2:C9)</f>
        <v>1705</v>
      </c>
      <c r="D10" s="3">
        <f>SUM(D2:D9)</f>
        <v>393.47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3" customWidth="1"/>
    <col min="4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23</v>
      </c>
      <c r="C2" s="3">
        <v>850</v>
      </c>
      <c r="D2" s="3">
        <v>850</v>
      </c>
      <c r="E2" s="3">
        <v>850</v>
      </c>
      <c r="F2" s="3">
        <v>850</v>
      </c>
      <c r="G2" s="3">
        <v>912</v>
      </c>
      <c r="H2" s="3">
        <f>SUM(D2:G2)</f>
        <v>3462</v>
      </c>
      <c r="I2" s="3">
        <f>IF(B2="Income",H2-C2*4,C2*4-H2)</f>
        <v>62</v>
      </c>
    </row>
    <row r="3" spans="1:9" x14ac:dyDescent="0.25">
      <c r="A3" t="s">
        <v>24</v>
      </c>
      <c r="B3" t="s">
        <v>25</v>
      </c>
      <c r="C3" s="3">
        <f>'Monthly Bills'!D10</f>
        <v>393.47</v>
      </c>
      <c r="D3" s="3">
        <v>395</v>
      </c>
      <c r="E3" s="3">
        <v>395</v>
      </c>
      <c r="F3" s="3">
        <v>395</v>
      </c>
      <c r="G3" s="3">
        <v>395</v>
      </c>
      <c r="H3" s="3">
        <f>SUM(D3:G3)</f>
        <v>1580</v>
      </c>
      <c r="I3" s="3">
        <f>IF(B3="Income",H3-C3*4,C3*4-H3)</f>
        <v>-6.119999999999891</v>
      </c>
    </row>
    <row r="4" spans="1:9" x14ac:dyDescent="0.25">
      <c r="A4" t="s">
        <v>26</v>
      </c>
      <c r="B4" t="s">
        <v>25</v>
      </c>
      <c r="C4" s="3">
        <v>120</v>
      </c>
      <c r="D4" s="3">
        <v>134</v>
      </c>
      <c r="E4" s="3">
        <v>112</v>
      </c>
      <c r="F4" s="3">
        <v>127</v>
      </c>
      <c r="G4" s="3">
        <v>109</v>
      </c>
      <c r="H4" s="3">
        <f>SUM(D4:G4)</f>
        <v>482</v>
      </c>
      <c r="I4" s="3">
        <f>IF(B4="Income",H4-C4*4,C4*4-H4)</f>
        <v>-2</v>
      </c>
    </row>
    <row r="5" spans="1:9" x14ac:dyDescent="0.25">
      <c r="A5" t="s">
        <v>27</v>
      </c>
      <c r="B5" t="s">
        <v>25</v>
      </c>
      <c r="C5" s="3">
        <v>45</v>
      </c>
      <c r="D5" s="3">
        <v>48</v>
      </c>
      <c r="E5" s="3">
        <v>41</v>
      </c>
      <c r="F5" s="3">
        <v>52</v>
      </c>
      <c r="G5" s="3">
        <v>44</v>
      </c>
      <c r="H5" s="3">
        <f>SUM(D5:G5)</f>
        <v>185</v>
      </c>
      <c r="I5" s="3">
        <f>IF(B5="Income",H5-C5*4,C5*4-H5)</f>
        <v>-5</v>
      </c>
    </row>
    <row r="6" spans="1:9" x14ac:dyDescent="0.25">
      <c r="A6" t="s">
        <v>28</v>
      </c>
      <c r="B6" t="s">
        <v>25</v>
      </c>
      <c r="C6" s="3">
        <v>35</v>
      </c>
      <c r="D6" s="3">
        <v>22</v>
      </c>
      <c r="E6" s="3">
        <v>61</v>
      </c>
      <c r="F6" s="3">
        <v>35</v>
      </c>
      <c r="G6" s="3">
        <v>18</v>
      </c>
      <c r="H6" s="3">
        <f>SUM(D6:G6)</f>
        <v>136</v>
      </c>
      <c r="I6" s="3">
        <f>IF(B6="Income",H6-C6*4,C6*4-H6)</f>
        <v>4</v>
      </c>
    </row>
    <row r="7" spans="1:9" x14ac:dyDescent="0.25">
      <c r="A7" t="s">
        <v>29</v>
      </c>
      <c r="B7" t="s">
        <v>25</v>
      </c>
      <c r="C7" s="3">
        <v>25</v>
      </c>
      <c r="D7" s="3">
        <v>18</v>
      </c>
      <c r="E7" s="3">
        <v>32</v>
      </c>
      <c r="F7" s="3">
        <v>9</v>
      </c>
      <c r="G7" s="3">
        <v>27</v>
      </c>
      <c r="H7" s="3">
        <f>SUM(D7:G7)</f>
        <v>86</v>
      </c>
      <c r="I7" s="3">
        <f>IF(B7="Income",H7-C7*4,C7*4-H7)</f>
        <v>14</v>
      </c>
    </row>
    <row r="8" spans="1:9" x14ac:dyDescent="0.25">
      <c r="A8" t="s">
        <v>30</v>
      </c>
      <c r="B8" t="s">
        <v>25</v>
      </c>
      <c r="C8" s="3">
        <v>30</v>
      </c>
      <c r="D8" s="3">
        <v>15</v>
      </c>
      <c r="E8" s="3">
        <v>40</v>
      </c>
      <c r="F8" s="3">
        <v>25</v>
      </c>
      <c r="G8" s="3">
        <v>30</v>
      </c>
      <c r="H8" s="3">
        <f>SUM(D8:G8)</f>
        <v>110</v>
      </c>
      <c r="I8" s="3">
        <f>IF(B8="Income",H8-C8*4,C8*4-H8)</f>
        <v>10</v>
      </c>
    </row>
    <row r="9" spans="1:9" x14ac:dyDescent="0.25">
      <c r="A9" t="s">
        <v>31</v>
      </c>
      <c r="B9" t="s">
        <v>25</v>
      </c>
      <c r="C9" s="3">
        <v>75</v>
      </c>
      <c r="D9" s="3">
        <v>75</v>
      </c>
      <c r="E9" s="3">
        <v>75</v>
      </c>
      <c r="F9" s="3">
        <v>75</v>
      </c>
      <c r="G9" s="3">
        <v>100</v>
      </c>
      <c r="H9" s="3">
        <f>SUM(D9:G9)</f>
        <v>325</v>
      </c>
      <c r="I9" s="3">
        <f>IF(B9="Income",H9-C9*4,C9*4-H9)</f>
        <v>-25</v>
      </c>
    </row>
    <row r="10" spans="1:9" x14ac:dyDescent="0.25">
      <c r="A10" t="s">
        <v>32</v>
      </c>
      <c r="B10" t="s">
        <v>25</v>
      </c>
      <c r="C10" s="3">
        <v>50</v>
      </c>
      <c r="D10" s="3">
        <v>50</v>
      </c>
      <c r="E10" s="3">
        <v>50</v>
      </c>
      <c r="F10" s="3">
        <v>50</v>
      </c>
      <c r="G10" s="3">
        <v>50</v>
      </c>
      <c r="H10" s="3">
        <f>SUM(D10:G10)</f>
        <v>200</v>
      </c>
      <c r="I10" s="3">
        <f>IF(B10="Income",H10-C10*4,C10*4-H10)</f>
        <v>0</v>
      </c>
    </row>
    <row r="11" spans="1:9" x14ac:dyDescent="0.25">
      <c r="A11" t="s">
        <v>33</v>
      </c>
      <c r="B11" t="s">
        <v>25</v>
      </c>
      <c r="C11" s="3">
        <v>20</v>
      </c>
      <c r="D11" s="3">
        <v>0</v>
      </c>
      <c r="E11" s="3">
        <v>14</v>
      </c>
      <c r="F11" s="3">
        <v>6</v>
      </c>
      <c r="G11" s="3">
        <v>31</v>
      </c>
      <c r="H11" s="3">
        <f>SUM(D11:G11)</f>
        <v>51</v>
      </c>
      <c r="I11" s="3">
        <f>IF(B11="Income",H11-C11*4,C11*4-H11)</f>
        <v>29</v>
      </c>
    </row>
    <row r="12" spans="1:9" x14ac:dyDescent="0.25">
      <c r="A12" t="s">
        <v>34</v>
      </c>
      <c r="B12" t="s">
        <v>12</v>
      </c>
      <c r="C12" s="3">
        <f>SUMIF($B$2:$B$11,"Income",C2:C11)</f>
        <v>850</v>
      </c>
      <c r="D12" s="3">
        <f>SUMIF($B$2:$B$11,"Income",D2:D11)</f>
        <v>850</v>
      </c>
      <c r="E12" s="3">
        <f>SUMIF($B$2:$B$11,"Income",E2:E11)</f>
        <v>850</v>
      </c>
      <c r="F12" s="3">
        <f>SUMIF($B$2:$B$11,"Income",F2:F11)</f>
        <v>850</v>
      </c>
      <c r="G12" s="3">
        <f>SUMIF($B$2:$B$11,"Income",G2:G11)</f>
        <v>912</v>
      </c>
      <c r="H12" s="3">
        <f>SUMIF($B$2:$B$11,"Income",H2:H11)</f>
        <v>3462</v>
      </c>
      <c r="I12" s="3">
        <f>H12-C12*4</f>
        <v>62</v>
      </c>
    </row>
    <row r="13" spans="1:9" x14ac:dyDescent="0.25">
      <c r="A13" t="s">
        <v>35</v>
      </c>
      <c r="B13" t="s">
        <v>12</v>
      </c>
      <c r="C13" s="3">
        <f>SUMIF($B$2:$B$11,"Expense",C2:C11)</f>
        <v>793.47</v>
      </c>
      <c r="D13" s="3">
        <f>SUMIF($B$2:$B$11,"Expense",D2:D11)</f>
        <v>757</v>
      </c>
      <c r="E13" s="3">
        <f>SUMIF($B$2:$B$11,"Expense",E2:E11)</f>
        <v>820</v>
      </c>
      <c r="F13" s="3">
        <f>SUMIF($B$2:$B$11,"Expense",F2:F11)</f>
        <v>774</v>
      </c>
      <c r="G13" s="3">
        <f>SUMIF($B$2:$B$11,"Expense",G2:G11)</f>
        <v>804</v>
      </c>
      <c r="H13" s="3">
        <f>SUMIF($B$2:$B$11,"Expense",H2:H11)</f>
        <v>3155</v>
      </c>
      <c r="I13" s="3">
        <f>C13*4-H13</f>
        <v>18.88000000000011</v>
      </c>
    </row>
    <row r="14" spans="1:9" x14ac:dyDescent="0.25">
      <c r="A14" t="s">
        <v>36</v>
      </c>
      <c r="B14" t="s">
        <v>12</v>
      </c>
      <c r="C14" s="3">
        <f>C12-C13</f>
        <v>56.52999999999997</v>
      </c>
      <c r="D14" s="3">
        <f>D12-D13</f>
        <v>93</v>
      </c>
      <c r="E14" s="3">
        <f>E12-E13</f>
        <v>30</v>
      </c>
      <c r="F14" s="3">
        <f>F12-F13</f>
        <v>76</v>
      </c>
      <c r="G14" s="3">
        <f>G12-G13</f>
        <v>108</v>
      </c>
      <c r="H14" s="3">
        <f>H12-H13</f>
        <v>307</v>
      </c>
      <c r="I14" s="3">
        <f>H14-C14*4</f>
        <v>80.88000000000011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Bills</vt:lpstr>
      <vt:lpstr>Weekly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Weekly Budget</dc:title>
  <dc:subject/>
  <dc:description/>
  <cp:keywords/>
  <cp:category/>
  <cp:lastModifiedBy>Unknown</cp:lastModifiedBy>
  <dcterms:created xsi:type="dcterms:W3CDTF">2026-10-18T23:17:26Z</dcterms:created>
  <dcterms:modified xsi:type="dcterms:W3CDTF">2026-10-18T23:17:26Z</dcterms:modified>
</cp:coreProperties>
</file>