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ssons" state="visible" r:id="rId4"/>
    <sheet sheetId="2" name="By Week" state="visible" r:id="rId5"/>
    <sheet sheetId="3" name="Subjects" state="visible" r:id="rId6"/>
    <sheet sheetId="4" name="Children" state="visible" r:id="rId7"/>
  </sheets>
  <calcPr calcId="171027"/>
</workbook>
</file>

<file path=xl/sharedStrings.xml><?xml version="1.0" encoding="utf-8"?>
<sst xmlns="http://schemas.openxmlformats.org/spreadsheetml/2006/main" count="134" uniqueCount="55">
  <si>
    <t>Date</t>
  </si>
  <si>
    <t>Week of</t>
  </si>
  <si>
    <t>Child</t>
  </si>
  <si>
    <t>Subject</t>
  </si>
  <si>
    <t>Lesson</t>
  </si>
  <si>
    <t>Minutes</t>
  </si>
  <si>
    <t>Done</t>
  </si>
  <si>
    <t>Notes</t>
  </si>
  <si>
    <t>Emma</t>
  </si>
  <si>
    <t>Math</t>
  </si>
  <si>
    <t>Fractions: equivalent fractions</t>
  </si>
  <si>
    <t>Reading</t>
  </si>
  <si>
    <t>Charlotte's Web ch. 1-3</t>
  </si>
  <si>
    <t>Noah</t>
  </si>
  <si>
    <t>Adding with regrouping</t>
  </si>
  <si>
    <t>Phonics: long vowel teams</t>
  </si>
  <si>
    <t>Science</t>
  </si>
  <si>
    <t>Plant cells under the microscope</t>
  </si>
  <si>
    <t>Writing</t>
  </si>
  <si>
    <t>Paragraph with a topic sentence</t>
  </si>
  <si>
    <t>History</t>
  </si>
  <si>
    <t>Jamestown settlement</t>
  </si>
  <si>
    <t>Copywork and spelling list 4</t>
  </si>
  <si>
    <t>Art</t>
  </si>
  <si>
    <t>Watercolor leaves</t>
  </si>
  <si>
    <t>Fractions: adding like denominators</t>
  </si>
  <si>
    <t>Subtracting with regrouping</t>
  </si>
  <si>
    <t>Charlotte's Web ch. 4-6</t>
  </si>
  <si>
    <t>Library read-aloud</t>
  </si>
  <si>
    <t>Plymouth and the Mayflower</t>
  </si>
  <si>
    <t>Nature walk: leaf sorting</t>
  </si>
  <si>
    <t>Brought a field guide</t>
  </si>
  <si>
    <t>Field trip: living history farm</t>
  </si>
  <si>
    <t>Fractions quiz</t>
  </si>
  <si>
    <t>Book report outline</t>
  </si>
  <si>
    <t>Two-step word problems</t>
  </si>
  <si>
    <t>Spelling list 5</t>
  </si>
  <si>
    <t>Didn't get to it</t>
  </si>
  <si>
    <t>Pumpkin still life sketch</t>
  </si>
  <si>
    <t>Charlotte's Web ch. 7-9</t>
  </si>
  <si>
    <t>Fractions: unlike denominators</t>
  </si>
  <si>
    <t>Telling time to 5 minutes</t>
  </si>
  <si>
    <t>Seed dissection</t>
  </si>
  <si>
    <t>Frog and Toad, story 1</t>
  </si>
  <si>
    <t>Total hours</t>
  </si>
  <si>
    <t>Still to do</t>
  </si>
  <si>
    <t>Lessons</t>
  </si>
  <si>
    <t>Hours done</t>
  </si>
  <si>
    <t>Hours goal</t>
  </si>
  <si>
    <t>Of goal</t>
  </si>
  <si>
    <t>All subjects</t>
  </si>
  <si>
    <t>Grade</t>
  </si>
  <si>
    <t>Lessons done</t>
  </si>
  <si>
    <t>5th</t>
  </si>
  <si>
    <t>2nd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</si>
</sst>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#,##0.##"/>
    <numFmt numFmtId="166" formatCode="0.0%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H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3" customWidth="1"/>
    <col min="4" max="4" width="11" customWidth="1"/>
    <col min="5" max="5" width="32" customWidth="1"/>
    <col min="7" max="7" width="7" customWidth="1"/>
    <col min="8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>
        <v>46293</v>
      </c>
      <c r="B2" s="2">
        <f>IF(ISNUMBER(A2),A2-WEEKDAY(A2,2)+1,"")</f>
        <v>46293</v>
      </c>
      <c r="C2" t="s">
        <v>8</v>
      </c>
      <c r="D2" t="s">
        <v>9</v>
      </c>
      <c r="E2" t="s">
        <v>10</v>
      </c>
      <c r="F2" s="3">
        <v>60</v>
      </c>
      <c r="G2" t="b">
        <v>1</v>
      </c>
    </row>
    <row r="3" spans="1:8" x14ac:dyDescent="0.25">
      <c r="A3" s="2">
        <v>46293</v>
      </c>
      <c r="B3" s="2">
        <f>IF(ISNUMBER(A3),A3-WEEKDAY(A3,2)+1,"")</f>
        <v>46293</v>
      </c>
      <c r="C3" t="s">
        <v>8</v>
      </c>
      <c r="D3" t="s">
        <v>11</v>
      </c>
      <c r="E3" t="s">
        <v>12</v>
      </c>
      <c r="F3" s="3">
        <v>50</v>
      </c>
      <c r="G3" t="b">
        <v>1</v>
      </c>
    </row>
    <row r="4" spans="1:8" x14ac:dyDescent="0.25">
      <c r="A4" s="2">
        <v>46293</v>
      </c>
      <c r="B4" s="2">
        <f>IF(ISNUMBER(A4),A4-WEEKDAY(A4,2)+1,"")</f>
        <v>46293</v>
      </c>
      <c r="C4" t="s">
        <v>13</v>
      </c>
      <c r="D4" t="s">
        <v>9</v>
      </c>
      <c r="E4" t="s">
        <v>14</v>
      </c>
      <c r="F4" s="3">
        <v>40</v>
      </c>
      <c r="G4" t="b">
        <v>1</v>
      </c>
    </row>
    <row r="5" spans="1:8" x14ac:dyDescent="0.25">
      <c r="A5" s="2">
        <v>46293</v>
      </c>
      <c r="B5" s="2">
        <f>IF(ISNUMBER(A5),A5-WEEKDAY(A5,2)+1,"")</f>
        <v>46293</v>
      </c>
      <c r="C5" t="s">
        <v>13</v>
      </c>
      <c r="D5" t="s">
        <v>11</v>
      </c>
      <c r="E5" t="s">
        <v>15</v>
      </c>
      <c r="F5" s="3">
        <v>35</v>
      </c>
      <c r="G5" t="b">
        <v>1</v>
      </c>
    </row>
    <row r="6" spans="1:8" x14ac:dyDescent="0.25">
      <c r="A6" s="2">
        <v>46294</v>
      </c>
      <c r="B6" s="2">
        <f>IF(ISNUMBER(A6),A6-WEEKDAY(A6,2)+1,"")</f>
        <v>46293</v>
      </c>
      <c r="C6" t="s">
        <v>8</v>
      </c>
      <c r="D6" t="s">
        <v>16</v>
      </c>
      <c r="E6" t="s">
        <v>17</v>
      </c>
      <c r="F6" s="3">
        <v>75</v>
      </c>
      <c r="G6" t="b">
        <v>1</v>
      </c>
    </row>
    <row r="7" spans="1:8" x14ac:dyDescent="0.25">
      <c r="A7" s="2">
        <v>46294</v>
      </c>
      <c r="B7" s="2">
        <f>IF(ISNUMBER(A7),A7-WEEKDAY(A7,2)+1,"")</f>
        <v>46293</v>
      </c>
      <c r="C7" t="s">
        <v>13</v>
      </c>
      <c r="D7" t="s">
        <v>16</v>
      </c>
      <c r="E7" t="s">
        <v>17</v>
      </c>
      <c r="F7" s="3">
        <v>45</v>
      </c>
      <c r="G7" t="b">
        <v>1</v>
      </c>
    </row>
    <row r="8" spans="1:8" x14ac:dyDescent="0.25">
      <c r="A8" s="2">
        <v>46295</v>
      </c>
      <c r="B8" s="2">
        <f>IF(ISNUMBER(A8),A8-WEEKDAY(A8,2)+1,"")</f>
        <v>46293</v>
      </c>
      <c r="C8" t="s">
        <v>8</v>
      </c>
      <c r="D8" t="s">
        <v>18</v>
      </c>
      <c r="E8" t="s">
        <v>19</v>
      </c>
      <c r="F8" s="3">
        <v>45</v>
      </c>
      <c r="G8" t="b">
        <v>1</v>
      </c>
    </row>
    <row r="9" spans="1:8" x14ac:dyDescent="0.25">
      <c r="A9" s="2">
        <v>46295</v>
      </c>
      <c r="B9" s="2">
        <f>IF(ISNUMBER(A9),A9-WEEKDAY(A9,2)+1,"")</f>
        <v>46293</v>
      </c>
      <c r="C9" t="s">
        <v>8</v>
      </c>
      <c r="D9" t="s">
        <v>20</v>
      </c>
      <c r="E9" t="s">
        <v>21</v>
      </c>
      <c r="F9" s="3">
        <v>50</v>
      </c>
      <c r="G9" t="b">
        <v>1</v>
      </c>
    </row>
    <row r="10" spans="1:8" x14ac:dyDescent="0.25">
      <c r="A10" s="2">
        <v>46295</v>
      </c>
      <c r="B10" s="2">
        <f>IF(ISNUMBER(A10),A10-WEEKDAY(A10,2)+1,"")</f>
        <v>46293</v>
      </c>
      <c r="C10" t="s">
        <v>13</v>
      </c>
      <c r="D10" t="s">
        <v>18</v>
      </c>
      <c r="E10" t="s">
        <v>22</v>
      </c>
      <c r="F10" s="3">
        <v>20</v>
      </c>
      <c r="G10" t="b">
        <v>1</v>
      </c>
    </row>
    <row r="11" spans="1:8" x14ac:dyDescent="0.25">
      <c r="A11" s="2">
        <v>46296</v>
      </c>
      <c r="B11" s="2">
        <f>IF(ISNUMBER(A11),A11-WEEKDAY(A11,2)+1,"")</f>
        <v>46293</v>
      </c>
      <c r="C11" t="s">
        <v>13</v>
      </c>
      <c r="D11" t="s">
        <v>23</v>
      </c>
      <c r="E11" t="s">
        <v>24</v>
      </c>
      <c r="F11" s="3">
        <v>45</v>
      </c>
      <c r="G11" t="b">
        <v>1</v>
      </c>
    </row>
    <row r="12" spans="1:8" x14ac:dyDescent="0.25">
      <c r="A12" s="2">
        <v>46300</v>
      </c>
      <c r="B12" s="2">
        <f>IF(ISNUMBER(A12),A12-WEEKDAY(A12,2)+1,"")</f>
        <v>46300</v>
      </c>
      <c r="C12" t="s">
        <v>8</v>
      </c>
      <c r="D12" t="s">
        <v>9</v>
      </c>
      <c r="E12" t="s">
        <v>25</v>
      </c>
      <c r="F12" s="3">
        <v>60</v>
      </c>
      <c r="G12" t="b">
        <v>1</v>
      </c>
    </row>
    <row r="13" spans="1:8" x14ac:dyDescent="0.25">
      <c r="A13" s="2">
        <v>46300</v>
      </c>
      <c r="B13" s="2">
        <f>IF(ISNUMBER(A13),A13-WEEKDAY(A13,2)+1,"")</f>
        <v>46300</v>
      </c>
      <c r="C13" t="s">
        <v>13</v>
      </c>
      <c r="D13" t="s">
        <v>9</v>
      </c>
      <c r="E13" t="s">
        <v>26</v>
      </c>
      <c r="F13" s="3">
        <v>40</v>
      </c>
      <c r="G13" t="b">
        <v>1</v>
      </c>
    </row>
    <row r="14" spans="1:8" x14ac:dyDescent="0.25">
      <c r="A14" s="2">
        <v>46301</v>
      </c>
      <c r="B14" s="2">
        <f>IF(ISNUMBER(A14),A14-WEEKDAY(A14,2)+1,"")</f>
        <v>46300</v>
      </c>
      <c r="C14" t="s">
        <v>8</v>
      </c>
      <c r="D14" t="s">
        <v>11</v>
      </c>
      <c r="E14" t="s">
        <v>27</v>
      </c>
      <c r="F14" s="3">
        <v>50</v>
      </c>
      <c r="G14" t="b">
        <v>1</v>
      </c>
    </row>
    <row r="15" spans="1:8" x14ac:dyDescent="0.25">
      <c r="A15" s="2">
        <v>46301</v>
      </c>
      <c r="B15" s="2">
        <f>IF(ISNUMBER(A15),A15-WEEKDAY(A15,2)+1,"")</f>
        <v>46300</v>
      </c>
      <c r="C15" t="s">
        <v>13</v>
      </c>
      <c r="D15" t="s">
        <v>11</v>
      </c>
      <c r="E15" t="s">
        <v>28</v>
      </c>
      <c r="F15" s="3">
        <v>30</v>
      </c>
      <c r="G15" t="b">
        <v>1</v>
      </c>
    </row>
    <row r="16" spans="1:8" x14ac:dyDescent="0.25">
      <c r="A16" s="2">
        <v>46302</v>
      </c>
      <c r="B16" s="2">
        <f>IF(ISNUMBER(A16),A16-WEEKDAY(A16,2)+1,"")</f>
        <v>46300</v>
      </c>
      <c r="C16" t="s">
        <v>8</v>
      </c>
      <c r="D16" t="s">
        <v>20</v>
      </c>
      <c r="E16" t="s">
        <v>29</v>
      </c>
      <c r="F16" s="3">
        <v>50</v>
      </c>
      <c r="G16" t="b">
        <v>1</v>
      </c>
    </row>
    <row r="17" spans="1:8" x14ac:dyDescent="0.25">
      <c r="A17" s="2">
        <v>46302</v>
      </c>
      <c r="B17" s="2">
        <f>IF(ISNUMBER(A17),A17-WEEKDAY(A17,2)+1,"")</f>
        <v>46300</v>
      </c>
      <c r="C17" t="s">
        <v>13</v>
      </c>
      <c r="D17" t="s">
        <v>20</v>
      </c>
      <c r="E17" t="s">
        <v>29</v>
      </c>
      <c r="F17" s="3">
        <v>35</v>
      </c>
      <c r="G17" t="b">
        <v>1</v>
      </c>
    </row>
    <row r="18" spans="1:8" x14ac:dyDescent="0.25">
      <c r="A18" s="2">
        <v>46303</v>
      </c>
      <c r="B18" s="2">
        <f>IF(ISNUMBER(A18),A18-WEEKDAY(A18,2)+1,"")</f>
        <v>46300</v>
      </c>
      <c r="C18" t="s">
        <v>8</v>
      </c>
      <c r="D18" t="s">
        <v>16</v>
      </c>
      <c r="E18" t="s">
        <v>30</v>
      </c>
      <c r="F18" s="3">
        <v>90</v>
      </c>
      <c r="G18" t="b">
        <v>1</v>
      </c>
      <c r="H18" t="s">
        <v>31</v>
      </c>
    </row>
    <row r="19" spans="1:8" x14ac:dyDescent="0.25">
      <c r="A19" s="2">
        <v>46303</v>
      </c>
      <c r="B19" s="2">
        <f>IF(ISNUMBER(A19),A19-WEEKDAY(A19,2)+1,"")</f>
        <v>46300</v>
      </c>
      <c r="C19" t="s">
        <v>13</v>
      </c>
      <c r="D19" t="s">
        <v>16</v>
      </c>
      <c r="E19" t="s">
        <v>30</v>
      </c>
      <c r="F19" s="3">
        <v>90</v>
      </c>
      <c r="G19" t="b">
        <v>1</v>
      </c>
    </row>
    <row r="20" spans="1:8" x14ac:dyDescent="0.25">
      <c r="A20" s="2">
        <v>46304</v>
      </c>
      <c r="B20" s="2">
        <f>IF(ISNUMBER(A20),A20-WEEKDAY(A20,2)+1,"")</f>
        <v>46300</v>
      </c>
      <c r="C20" t="s">
        <v>8</v>
      </c>
      <c r="D20" t="s">
        <v>20</v>
      </c>
      <c r="E20" t="s">
        <v>32</v>
      </c>
      <c r="F20" s="3">
        <v>180</v>
      </c>
      <c r="G20" t="b">
        <v>1</v>
      </c>
    </row>
    <row r="21" spans="1:8" x14ac:dyDescent="0.25">
      <c r="A21" s="2">
        <v>46304</v>
      </c>
      <c r="B21" s="2">
        <f>IF(ISNUMBER(A21),A21-WEEKDAY(A21,2)+1,"")</f>
        <v>46300</v>
      </c>
      <c r="C21" t="s">
        <v>13</v>
      </c>
      <c r="D21" t="s">
        <v>20</v>
      </c>
      <c r="E21" t="s">
        <v>32</v>
      </c>
      <c r="F21" s="3">
        <v>180</v>
      </c>
      <c r="G21" t="b">
        <v>1</v>
      </c>
    </row>
    <row r="22" spans="1:8" x14ac:dyDescent="0.25">
      <c r="A22" s="2">
        <v>46307</v>
      </c>
      <c r="B22" s="2">
        <f>IF(ISNUMBER(A22),A22-WEEKDAY(A22,2)+1,"")</f>
        <v>46307</v>
      </c>
      <c r="C22" t="s">
        <v>8</v>
      </c>
      <c r="D22" t="s">
        <v>9</v>
      </c>
      <c r="E22" t="s">
        <v>33</v>
      </c>
      <c r="F22" s="3">
        <v>50</v>
      </c>
      <c r="G22" t="b">
        <v>1</v>
      </c>
    </row>
    <row r="23" spans="1:8" x14ac:dyDescent="0.25">
      <c r="A23" s="2">
        <v>46307</v>
      </c>
      <c r="B23" s="2">
        <f>IF(ISNUMBER(A23),A23-WEEKDAY(A23,2)+1,"")</f>
        <v>46307</v>
      </c>
      <c r="C23" t="s">
        <v>8</v>
      </c>
      <c r="D23" t="s">
        <v>18</v>
      </c>
      <c r="E23" t="s">
        <v>34</v>
      </c>
      <c r="F23" s="3">
        <v>35</v>
      </c>
      <c r="G23" t="b">
        <v>1</v>
      </c>
    </row>
    <row r="24" spans="1:8" x14ac:dyDescent="0.25">
      <c r="A24" s="2">
        <v>46308</v>
      </c>
      <c r="B24" s="2">
        <f>IF(ISNUMBER(A24),A24-WEEKDAY(A24,2)+1,"")</f>
        <v>46307</v>
      </c>
      <c r="C24" t="s">
        <v>13</v>
      </c>
      <c r="D24" t="s">
        <v>9</v>
      </c>
      <c r="E24" t="s">
        <v>35</v>
      </c>
      <c r="F24" s="3">
        <v>40</v>
      </c>
      <c r="G24" t="b">
        <v>1</v>
      </c>
    </row>
    <row r="25" spans="1:8" x14ac:dyDescent="0.25">
      <c r="A25" s="2">
        <v>46308</v>
      </c>
      <c r="B25" s="2">
        <f>IF(ISNUMBER(A25),A25-WEEKDAY(A25,2)+1,"")</f>
        <v>46307</v>
      </c>
      <c r="C25" t="s">
        <v>13</v>
      </c>
      <c r="D25" t="s">
        <v>18</v>
      </c>
      <c r="E25" t="s">
        <v>36</v>
      </c>
      <c r="F25" s="3">
        <v>20</v>
      </c>
      <c r="G25" t="b">
        <v>0</v>
      </c>
      <c r="H25" t="s">
        <v>37</v>
      </c>
    </row>
    <row r="26" spans="1:8" x14ac:dyDescent="0.25">
      <c r="A26" s="2">
        <v>46309</v>
      </c>
      <c r="B26" s="2">
        <f>IF(ISNUMBER(A26),A26-WEEKDAY(A26,2)+1,"")</f>
        <v>46307</v>
      </c>
      <c r="C26" t="s">
        <v>8</v>
      </c>
      <c r="D26" t="s">
        <v>23</v>
      </c>
      <c r="E26" t="s">
        <v>38</v>
      </c>
      <c r="F26" s="3">
        <v>45</v>
      </c>
      <c r="G26" t="b">
        <v>1</v>
      </c>
    </row>
    <row r="27" spans="1:8" x14ac:dyDescent="0.25">
      <c r="A27" s="2">
        <v>46310</v>
      </c>
      <c r="B27" s="2">
        <f>IF(ISNUMBER(A27),A27-WEEKDAY(A27,2)+1,"")</f>
        <v>46307</v>
      </c>
      <c r="C27" t="s">
        <v>8</v>
      </c>
      <c r="D27" t="s">
        <v>11</v>
      </c>
      <c r="E27" t="s">
        <v>39</v>
      </c>
      <c r="F27" s="3">
        <v>50</v>
      </c>
      <c r="G27" t="b">
        <v>1</v>
      </c>
    </row>
    <row r="28" spans="1:8" x14ac:dyDescent="0.25">
      <c r="A28" s="2">
        <v>46314</v>
      </c>
      <c r="B28" s="2">
        <f>IF(ISNUMBER(A28),A28-WEEKDAY(A28,2)+1,"")</f>
        <v>46314</v>
      </c>
      <c r="C28" t="s">
        <v>8</v>
      </c>
      <c r="D28" t="s">
        <v>9</v>
      </c>
      <c r="E28" t="s">
        <v>40</v>
      </c>
      <c r="F28" s="3">
        <v>45</v>
      </c>
      <c r="G28" t="b">
        <v>0</v>
      </c>
    </row>
    <row r="29" spans="1:8" x14ac:dyDescent="0.25">
      <c r="A29" s="2">
        <v>46314</v>
      </c>
      <c r="B29" s="2">
        <f>IF(ISNUMBER(A29),A29-WEEKDAY(A29,2)+1,"")</f>
        <v>46314</v>
      </c>
      <c r="C29" t="s">
        <v>13</v>
      </c>
      <c r="D29" t="s">
        <v>9</v>
      </c>
      <c r="E29" t="s">
        <v>41</v>
      </c>
      <c r="F29" s="3">
        <v>30</v>
      </c>
      <c r="G29" t="b">
        <v>0</v>
      </c>
    </row>
    <row r="30" spans="1:8" x14ac:dyDescent="0.25">
      <c r="A30" s="2">
        <v>46315</v>
      </c>
      <c r="B30" s="2">
        <f>IF(ISNUMBER(A30),A30-WEEKDAY(A30,2)+1,"")</f>
        <v>46314</v>
      </c>
      <c r="C30" t="s">
        <v>8</v>
      </c>
      <c r="D30" t="s">
        <v>16</v>
      </c>
      <c r="E30" t="s">
        <v>42</v>
      </c>
      <c r="F30" s="3">
        <v>50</v>
      </c>
      <c r="G30" t="b">
        <v>0</v>
      </c>
    </row>
    <row r="31" spans="1:8" x14ac:dyDescent="0.25">
      <c r="A31" s="2">
        <v>46316</v>
      </c>
      <c r="B31" s="2">
        <f>IF(ISNUMBER(A31),A31-WEEKDAY(A31,2)+1,"")</f>
        <v>46314</v>
      </c>
      <c r="C31" t="s">
        <v>13</v>
      </c>
      <c r="D31" t="s">
        <v>11</v>
      </c>
      <c r="E31" t="s">
        <v>43</v>
      </c>
      <c r="F31" s="3">
        <v>25</v>
      </c>
      <c r="G31" t="b">
        <v>0</v>
      </c>
    </row>
    <row r="32" spans="7:7" x14ac:dyDescent="0.25"/>
    <row r="33" spans="7:7" x14ac:dyDescent="0.25"/>
    <row r="34" spans="7:7" x14ac:dyDescent="0.25"/>
    <row r="35" spans="7:7" x14ac:dyDescent="0.25"/>
    <row r="36" spans="7:7" x14ac:dyDescent="0.25"/>
    <row r="37" spans="7:7" x14ac:dyDescent="0.25"/>
    <row r="38" spans="7:7" x14ac:dyDescent="0.25"/>
    <row r="39" spans="7:7" x14ac:dyDescent="0.25"/>
    <row r="40" spans="7:7" x14ac:dyDescent="0.25"/>
    <row r="41" spans="7:7" x14ac:dyDescent="0.25"/>
    <row r="42" spans="7:7" x14ac:dyDescent="0.25"/>
    <row r="43" spans="7:7" x14ac:dyDescent="0.25"/>
    <row r="44" spans="7:7" x14ac:dyDescent="0.25"/>
    <row r="45" spans="7:7" x14ac:dyDescent="0.25"/>
    <row r="46" spans="7:7" x14ac:dyDescent="0.25"/>
    <row r="47" spans="7:7" x14ac:dyDescent="0.25"/>
    <row r="48" spans="7:7" x14ac:dyDescent="0.25"/>
    <row r="49" spans="7:7" x14ac:dyDescent="0.25"/>
    <row r="50" spans="7:7" x14ac:dyDescent="0.25"/>
  </sheetData>
  <dataValidations count="2">
    <dataValidation type="list" allowBlank="1" sqref="G10:G50">
      <formula1>"TRUE,FALSE"</formula1>
    </dataValidation>
    <dataValidation type="list" allowBlank="1" sqref="G2:G5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J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8" max="8" width="11" customWidth="1"/>
    <col min="9" max="9" width="7" customWidth="1"/>
    <col min="10" max="10" width="10" customWidth="1"/>
  </cols>
  <sheetData>
    <row r="1" spans="1:10" s="1" customFormat="1" x14ac:dyDescent="0.25">
      <c r="A1" s="1" t="s">
        <v>1</v>
      </c>
      <c r="B1" s="1" t="s">
        <v>9</v>
      </c>
      <c r="C1" s="1" t="s">
        <v>11</v>
      </c>
      <c r="D1" s="1" t="s">
        <v>18</v>
      </c>
      <c r="E1" s="1" t="s">
        <v>16</v>
      </c>
      <c r="F1" s="1" t="s">
        <v>20</v>
      </c>
      <c r="G1" s="1" t="s">
        <v>23</v>
      </c>
      <c r="H1" s="1" t="s">
        <v>44</v>
      </c>
      <c r="I1" s="1" t="s">
        <v>6</v>
      </c>
      <c r="J1" s="1" t="s">
        <v>45</v>
      </c>
    </row>
    <row r="2" spans="1:10" x14ac:dyDescent="0.25">
      <c r="A2" s="2">
        <v>46293</v>
      </c>
      <c r="B2" s="4">
        <f>SUMIFS(Lessons!$F$2:$F$300,Lessons!$B$2:$B$300,$A2,Lessons!$D$2:$D$300,B$1,Lessons!$G$2:$G$300,TRUE)/60</f>
        <v>1.6666666666666667</v>
      </c>
      <c r="C2" s="4">
        <f>SUMIFS(Lessons!$F$2:$F$300,Lessons!$B$2:$B$300,$A2,Lessons!$D$2:$D$300,C$1,Lessons!$G$2:$G$300,TRUE)/60</f>
        <v>1.4166666666666667</v>
      </c>
      <c r="D2" s="4">
        <f>SUMIFS(Lessons!$F$2:$F$300,Lessons!$B$2:$B$300,$A2,Lessons!$D$2:$D$300,D$1,Lessons!$G$2:$G$300,TRUE)/60</f>
        <v>1.0833333333333333</v>
      </c>
      <c r="E2" s="4">
        <f>SUMIFS(Lessons!$F$2:$F$300,Lessons!$B$2:$B$300,$A2,Lessons!$D$2:$D$300,E$1,Lessons!$G$2:$G$300,TRUE)/60</f>
        <v>2</v>
      </c>
      <c r="F2" s="4">
        <f>SUMIFS(Lessons!$F$2:$F$300,Lessons!$B$2:$B$300,$A2,Lessons!$D$2:$D$300,F$1,Lessons!$G$2:$G$300,TRUE)/60</f>
        <v>0.8333333333333334</v>
      </c>
      <c r="G2" s="4">
        <f>SUMIFS(Lessons!$F$2:$F$300,Lessons!$B$2:$B$300,$A2,Lessons!$D$2:$D$300,G$1,Lessons!$G$2:$G$300,TRUE)/60</f>
        <v>0.75</v>
      </c>
      <c r="H2" s="4">
        <f>SUM(B2:G2)</f>
        <v>7.75</v>
      </c>
      <c r="I2" s="3">
        <f>COUNTIFS(Lessons!$B$2:$B$300,$A2,Lessons!$G$2:$G$300,TRUE)</f>
        <v>10</v>
      </c>
      <c r="J2" s="3">
        <f>COUNTIFS(Lessons!$B$2:$B$300,$A2,Lessons!$G$2:$G$300,FALSE)</f>
        <v>0</v>
      </c>
    </row>
    <row r="3" spans="1:10" x14ac:dyDescent="0.25">
      <c r="A3" s="2">
        <v>46300</v>
      </c>
      <c r="B3" s="4">
        <f>SUMIFS(Lessons!$F$2:$F$300,Lessons!$B$2:$B$300,$A3,Lessons!$D$2:$D$300,B$1,Lessons!$G$2:$G$300,TRUE)/60</f>
        <v>1.6666666666666667</v>
      </c>
      <c r="C3" s="4">
        <f>SUMIFS(Lessons!$F$2:$F$300,Lessons!$B$2:$B$300,$A3,Lessons!$D$2:$D$300,C$1,Lessons!$G$2:$G$300,TRUE)/60</f>
        <v>1.3333333333333333</v>
      </c>
      <c r="D3" s="4">
        <f>SUMIFS(Lessons!$F$2:$F$300,Lessons!$B$2:$B$300,$A3,Lessons!$D$2:$D$300,D$1,Lessons!$G$2:$G$300,TRUE)/60</f>
        <v>0</v>
      </c>
      <c r="E3" s="4">
        <f>SUMIFS(Lessons!$F$2:$F$300,Lessons!$B$2:$B$300,$A3,Lessons!$D$2:$D$300,E$1,Lessons!$G$2:$G$300,TRUE)/60</f>
        <v>3</v>
      </c>
      <c r="F3" s="4">
        <f>SUMIFS(Lessons!$F$2:$F$300,Lessons!$B$2:$B$300,$A3,Lessons!$D$2:$D$300,F$1,Lessons!$G$2:$G$300,TRUE)/60</f>
        <v>7.416666666666667</v>
      </c>
      <c r="G3" s="4">
        <f>SUMIFS(Lessons!$F$2:$F$300,Lessons!$B$2:$B$300,$A3,Lessons!$D$2:$D$300,G$1,Lessons!$G$2:$G$300,TRUE)/60</f>
        <v>0</v>
      </c>
      <c r="H3" s="4">
        <f>SUM(B3:G3)</f>
        <v>13.416666666666668</v>
      </c>
      <c r="I3" s="3">
        <f>COUNTIFS(Lessons!$B$2:$B$300,$A3,Lessons!$G$2:$G$300,TRUE)</f>
        <v>10</v>
      </c>
      <c r="J3" s="3">
        <f>COUNTIFS(Lessons!$B$2:$B$300,$A3,Lessons!$G$2:$G$300,FALSE)</f>
        <v>0</v>
      </c>
    </row>
    <row r="4" spans="1:10" x14ac:dyDescent="0.25">
      <c r="A4" s="2">
        <v>46307</v>
      </c>
      <c r="B4" s="4">
        <f>SUMIFS(Lessons!$F$2:$F$300,Lessons!$B$2:$B$300,$A4,Lessons!$D$2:$D$300,B$1,Lessons!$G$2:$G$300,TRUE)/60</f>
        <v>1.5</v>
      </c>
      <c r="C4" s="4">
        <f>SUMIFS(Lessons!$F$2:$F$300,Lessons!$B$2:$B$300,$A4,Lessons!$D$2:$D$300,C$1,Lessons!$G$2:$G$300,TRUE)/60</f>
        <v>0.8333333333333334</v>
      </c>
      <c r="D4" s="4">
        <f>SUMIFS(Lessons!$F$2:$F$300,Lessons!$B$2:$B$300,$A4,Lessons!$D$2:$D$300,D$1,Lessons!$G$2:$G$300,TRUE)/60</f>
        <v>0.5833333333333334</v>
      </c>
      <c r="E4" s="4">
        <f>SUMIFS(Lessons!$F$2:$F$300,Lessons!$B$2:$B$300,$A4,Lessons!$D$2:$D$300,E$1,Lessons!$G$2:$G$300,TRUE)/60</f>
        <v>0</v>
      </c>
      <c r="F4" s="4">
        <f>SUMIFS(Lessons!$F$2:$F$300,Lessons!$B$2:$B$300,$A4,Lessons!$D$2:$D$300,F$1,Lessons!$G$2:$G$300,TRUE)/60</f>
        <v>0</v>
      </c>
      <c r="G4" s="4">
        <f>SUMIFS(Lessons!$F$2:$F$300,Lessons!$B$2:$B$300,$A4,Lessons!$D$2:$D$300,G$1,Lessons!$G$2:$G$300,TRUE)/60</f>
        <v>0.75</v>
      </c>
      <c r="H4" s="4">
        <f>SUM(B4:G4)</f>
        <v>3.666666666666667</v>
      </c>
      <c r="I4" s="3">
        <f>COUNTIFS(Lessons!$B$2:$B$300,$A4,Lessons!$G$2:$G$300,TRUE)</f>
        <v>5</v>
      </c>
      <c r="J4" s="3">
        <f>COUNTIFS(Lessons!$B$2:$B$300,$A4,Lessons!$G$2:$G$300,FALSE)</f>
        <v>1</v>
      </c>
    </row>
    <row r="5" spans="1:10" x14ac:dyDescent="0.25">
      <c r="A5" s="2">
        <v>46314</v>
      </c>
      <c r="B5" s="4">
        <f>SUMIFS(Lessons!$F$2:$F$300,Lessons!$B$2:$B$300,$A5,Lessons!$D$2:$D$300,B$1,Lessons!$G$2:$G$300,TRUE)/60</f>
        <v>0</v>
      </c>
      <c r="C5" s="4">
        <f>SUMIFS(Lessons!$F$2:$F$300,Lessons!$B$2:$B$300,$A5,Lessons!$D$2:$D$300,C$1,Lessons!$G$2:$G$300,TRUE)/60</f>
        <v>0</v>
      </c>
      <c r="D5" s="4">
        <f>SUMIFS(Lessons!$F$2:$F$300,Lessons!$B$2:$B$300,$A5,Lessons!$D$2:$D$300,D$1,Lessons!$G$2:$G$300,TRUE)/60</f>
        <v>0</v>
      </c>
      <c r="E5" s="4">
        <f>SUMIFS(Lessons!$F$2:$F$300,Lessons!$B$2:$B$300,$A5,Lessons!$D$2:$D$300,E$1,Lessons!$G$2:$G$300,TRUE)/60</f>
        <v>0</v>
      </c>
      <c r="F5" s="4">
        <f>SUMIFS(Lessons!$F$2:$F$300,Lessons!$B$2:$B$300,$A5,Lessons!$D$2:$D$300,F$1,Lessons!$G$2:$G$300,TRUE)/60</f>
        <v>0</v>
      </c>
      <c r="G5" s="4">
        <f>SUMIFS(Lessons!$F$2:$F$300,Lessons!$B$2:$B$300,$A5,Lessons!$D$2:$D$300,G$1,Lessons!$G$2:$G$300,TRUE)/60</f>
        <v>0</v>
      </c>
      <c r="H5" s="4">
        <f>SUM(B5:G5)</f>
        <v>0</v>
      </c>
      <c r="I5" s="3">
        <f>COUNTIFS(Lessons!$B$2:$B$300,$A5,Lessons!$G$2:$G$300,TRUE)</f>
        <v>0</v>
      </c>
      <c r="J5" s="3">
        <f>COUNTIFS(Lessons!$B$2:$B$300,$A5,Lessons!$G$2:$G$300,FALSE)</f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F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3" max="3" width="7" customWidth="1"/>
    <col min="4" max="5" width="11" customWidth="1"/>
  </cols>
  <sheetData>
    <row r="1" spans="1:6" s="1" customFormat="1" x14ac:dyDescent="0.25">
      <c r="A1" s="1" t="s">
        <v>3</v>
      </c>
      <c r="B1" s="1" t="s">
        <v>46</v>
      </c>
      <c r="C1" s="1" t="s">
        <v>6</v>
      </c>
      <c r="D1" s="1" t="s">
        <v>47</v>
      </c>
      <c r="E1" s="1" t="s">
        <v>48</v>
      </c>
      <c r="F1" s="1" t="s">
        <v>49</v>
      </c>
    </row>
    <row r="2" spans="1:6" x14ac:dyDescent="0.25">
      <c r="A2" t="s">
        <v>9</v>
      </c>
      <c r="B2" s="3">
        <f>COUNTIF(Lessons!$D$2:$D$300,A2)</f>
        <v>8</v>
      </c>
      <c r="C2" s="3">
        <f>COUNTIFS(Lessons!$D$2:$D$300,A2,Lessons!$G$2:$G$300,TRUE)</f>
        <v>6</v>
      </c>
      <c r="D2" s="4">
        <f>SUMIFS(Lessons!$F$2:$F$300,Lessons!$D$2:$D$300,A2,Lessons!$G$2:$G$300,TRUE)/60</f>
        <v>4.833333333333333</v>
      </c>
      <c r="E2" s="3">
        <v>200</v>
      </c>
      <c r="F2" s="5">
        <f>IFERROR(D2/E2,"")</f>
        <v>0.024166666666666666</v>
      </c>
    </row>
    <row r="3" spans="1:6" x14ac:dyDescent="0.25">
      <c r="A3" t="s">
        <v>11</v>
      </c>
      <c r="B3" s="3">
        <f>COUNTIF(Lessons!$D$2:$D$300,A3)</f>
        <v>6</v>
      </c>
      <c r="C3" s="3">
        <f>COUNTIFS(Lessons!$D$2:$D$300,A3,Lessons!$G$2:$G$300,TRUE)</f>
        <v>5</v>
      </c>
      <c r="D3" s="4">
        <f>SUMIFS(Lessons!$F$2:$F$300,Lessons!$D$2:$D$300,A3,Lessons!$G$2:$G$300,TRUE)/60</f>
        <v>3.5833333333333335</v>
      </c>
      <c r="E3" s="3">
        <v>200</v>
      </c>
      <c r="F3" s="5">
        <f>IFERROR(D3/E3,"")</f>
        <v>0.017916666666666668</v>
      </c>
    </row>
    <row r="4" spans="1:6" x14ac:dyDescent="0.25">
      <c r="A4" t="s">
        <v>18</v>
      </c>
      <c r="B4" s="3">
        <f>COUNTIF(Lessons!$D$2:$D$300,A4)</f>
        <v>4</v>
      </c>
      <c r="C4" s="3">
        <f>COUNTIFS(Lessons!$D$2:$D$300,A4,Lessons!$G$2:$G$300,TRUE)</f>
        <v>3</v>
      </c>
      <c r="D4" s="4">
        <f>SUMIFS(Lessons!$F$2:$F$300,Lessons!$D$2:$D$300,A4,Lessons!$G$2:$G$300,TRUE)/60</f>
        <v>1.6666666666666667</v>
      </c>
      <c r="E4" s="3">
        <v>140</v>
      </c>
      <c r="F4" s="5">
        <f>IFERROR(D4/E4,"")</f>
        <v>0.011904761904761906</v>
      </c>
    </row>
    <row r="5" spans="1:6" x14ac:dyDescent="0.25">
      <c r="A5" t="s">
        <v>16</v>
      </c>
      <c r="B5" s="3">
        <f>COUNTIF(Lessons!$D$2:$D$300,A5)</f>
        <v>5</v>
      </c>
      <c r="C5" s="3">
        <f>COUNTIFS(Lessons!$D$2:$D$300,A5,Lessons!$G$2:$G$300,TRUE)</f>
        <v>4</v>
      </c>
      <c r="D5" s="4">
        <f>SUMIFS(Lessons!$F$2:$F$300,Lessons!$D$2:$D$300,A5,Lessons!$G$2:$G$300,TRUE)/60</f>
        <v>5</v>
      </c>
      <c r="E5" s="3">
        <v>140</v>
      </c>
      <c r="F5" s="5">
        <f>IFERROR(D5/E5,"")</f>
        <v>0.03571428571428571</v>
      </c>
    </row>
    <row r="6" spans="1:6" x14ac:dyDescent="0.25">
      <c r="A6" t="s">
        <v>20</v>
      </c>
      <c r="B6" s="3">
        <f>COUNTIF(Lessons!$D$2:$D$300,A6)</f>
        <v>5</v>
      </c>
      <c r="C6" s="3">
        <f>COUNTIFS(Lessons!$D$2:$D$300,A6,Lessons!$G$2:$G$300,TRUE)</f>
        <v>5</v>
      </c>
      <c r="D6" s="4">
        <f>SUMIFS(Lessons!$F$2:$F$300,Lessons!$D$2:$D$300,A6,Lessons!$G$2:$G$300,TRUE)/60</f>
        <v>8.25</v>
      </c>
      <c r="E6" s="3">
        <v>140</v>
      </c>
      <c r="F6" s="5">
        <f>IFERROR(D6/E6,"")</f>
        <v>0.05892857142857143</v>
      </c>
    </row>
    <row r="7" spans="1:6" x14ac:dyDescent="0.25">
      <c r="A7" t="s">
        <v>23</v>
      </c>
      <c r="B7" s="3">
        <f>COUNTIF(Lessons!$D$2:$D$300,A7)</f>
        <v>2</v>
      </c>
      <c r="C7" s="3">
        <f>COUNTIFS(Lessons!$D$2:$D$300,A7,Lessons!$G$2:$G$300,TRUE)</f>
        <v>2</v>
      </c>
      <c r="D7" s="4">
        <f>SUMIFS(Lessons!$F$2:$F$300,Lessons!$D$2:$D$300,A7,Lessons!$G$2:$G$300,TRUE)/60</f>
        <v>1.5</v>
      </c>
      <c r="E7" s="3">
        <v>80</v>
      </c>
      <c r="F7" s="5">
        <f>IFERROR(D7/E7,"")</f>
        <v>0.01875</v>
      </c>
    </row>
    <row r="8" spans="1:6" x14ac:dyDescent="0.25">
      <c r="A8" t="s">
        <v>50</v>
      </c>
      <c r="B8" s="3">
        <f>SUM(B2:B7)</f>
        <v>30</v>
      </c>
      <c r="C8" s="3">
        <f>SUM(C2:C7)</f>
        <v>25</v>
      </c>
      <c r="D8" s="4">
        <f>SUM(D2:D7)</f>
        <v>24.833333333333332</v>
      </c>
      <c r="E8" s="3">
        <f>SUM(E2:E7)</f>
        <v>900</v>
      </c>
      <c r="F8" s="5">
        <f>IFERROR(D8/E8,"")</f>
        <v>0.027592592592592592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8" customWidth="1"/>
    <col min="3" max="3" width="13" customWidth="1"/>
    <col min="4" max="6" width="11" customWidth="1"/>
  </cols>
  <sheetData>
    <row r="1" spans="1:7" s="1" customFormat="1" x14ac:dyDescent="0.25">
      <c r="A1" s="1" t="s">
        <v>2</v>
      </c>
      <c r="B1" s="1" t="s">
        <v>51</v>
      </c>
      <c r="C1" s="1" t="s">
        <v>52</v>
      </c>
      <c r="D1" s="1" t="s">
        <v>47</v>
      </c>
      <c r="E1" s="1" t="s">
        <v>45</v>
      </c>
      <c r="F1" s="1" t="s">
        <v>48</v>
      </c>
      <c r="G1" s="1" t="s">
        <v>49</v>
      </c>
    </row>
    <row r="2" spans="1:7" x14ac:dyDescent="0.25">
      <c r="A2" t="s">
        <v>8</v>
      </c>
      <c r="B2" t="s">
        <v>53</v>
      </c>
      <c r="C2" s="3">
        <f>COUNTIFS(Lessons!$C$2:$C$300,A2,Lessons!$G$2:$G$300,TRUE)</f>
        <v>14</v>
      </c>
      <c r="D2" s="4">
        <f>SUMIFS(Lessons!$F$2:$F$300,Lessons!$C$2:$C$300,A2,Lessons!$G$2:$G$300,TRUE)/60</f>
        <v>14.833333333333334</v>
      </c>
      <c r="E2" s="3">
        <f>COUNTIFS(Lessons!$C$2:$C$300,A2,Lessons!$G$2:$G$300,FALSE)</f>
        <v>2</v>
      </c>
      <c r="F2" s="3">
        <v>540</v>
      </c>
      <c r="G2" s="5">
        <f>IFERROR(D2/F2,"")</f>
        <v>0.02746913580246914</v>
      </c>
    </row>
    <row r="3" spans="1:7" x14ac:dyDescent="0.25">
      <c r="A3" t="s">
        <v>13</v>
      </c>
      <c r="B3" t="s">
        <v>54</v>
      </c>
      <c r="C3" s="3">
        <f>COUNTIFS(Lessons!$C$2:$C$300,A3,Lessons!$G$2:$G$300,TRUE)</f>
        <v>11</v>
      </c>
      <c r="D3" s="4">
        <f>SUMIFS(Lessons!$F$2:$F$300,Lessons!$C$2:$C$300,A3,Lessons!$G$2:$G$300,TRUE)/60</f>
        <v>10</v>
      </c>
      <c r="E3" s="3">
        <f>COUNTIFS(Lessons!$C$2:$C$300,A3,Lessons!$G$2:$G$300,FALSE)</f>
        <v>3</v>
      </c>
      <c r="F3" s="3">
        <v>360</v>
      </c>
      <c r="G3" s="5">
        <f>IFERROR(D3/F3,"")</f>
        <v>0.027777777777777776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Lessons</vt:lpstr>
      <vt:lpstr>By Week</vt:lpstr>
      <vt:lpstr>Subjects</vt:lpstr>
      <vt:lpstr>Children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Homeschool Planner</dc:title>
  <dc:subject/>
  <dc:description/>
  <cp:keywords/>
  <cp:category/>
  <cp:lastModifiedBy>Unknown</cp:lastModifiedBy>
  <dcterms:created xsi:type="dcterms:W3CDTF">2026-10-18T23:17:31Z</dcterms:created>
  <dcterms:modified xsi:type="dcterms:W3CDTF">2026-10-18T23:17:31Z</dcterms:modified>
</cp:coreProperties>
</file>