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l Plan" state="visible" r:id="rId4"/>
    <sheet sheetId="2" name="Shopping List" state="visible" r:id="rId5"/>
    <sheet sheetId="3" name="Meal Ideas" state="visible" r:id="rId6"/>
    <sheet sheetId="4" name="Week Summary" state="visible" r:id="rId7"/>
  </sheets>
  <calcPr calcId="171027"/>
</workbook>
</file>

<file path=xl/sharedStrings.xml><?xml version="1.0" encoding="utf-8"?>
<sst xmlns="http://schemas.openxmlformats.org/spreadsheetml/2006/main" count="168" uniqueCount="123">
  <si>
    <t>Day</t>
  </si>
  <si>
    <t>Date</t>
  </si>
  <si>
    <t>Breakfast</t>
  </si>
  <si>
    <t>Lunch</t>
  </si>
  <si>
    <t>Dinner</t>
  </si>
  <si>
    <t>Snack</t>
  </si>
  <si>
    <t>Prep notes</t>
  </si>
  <si>
    <t>Overnight oats</t>
  </si>
  <si>
    <t>Leftovers</t>
  </si>
  <si>
    <t>Sheet pan chicken fajitas</t>
  </si>
  <si>
    <t>Apple and peanut butter</t>
  </si>
  <si>
    <t>Make extra fajita filling for Tuesday's lunch</t>
  </si>
  <si>
    <t>Scrambled eggs and toast</t>
  </si>
  <si>
    <t>Chicken fajita wrap</t>
  </si>
  <si>
    <t>Spaghetti with meat sauce</t>
  </si>
  <si>
    <t>Yogurt and granola</t>
  </si>
  <si>
    <t>Turkey sandwich</t>
  </si>
  <si>
    <t>Carrots and hummus</t>
  </si>
  <si>
    <t>Move the salmon to the fridge to thaw</t>
  </si>
  <si>
    <t>Salmon, rice and broccoli</t>
  </si>
  <si>
    <t>Cheese and crackers</t>
  </si>
  <si>
    <t>Cook double rice for Friday</t>
  </si>
  <si>
    <t>Homemade pizza</t>
  </si>
  <si>
    <t>Popcorn</t>
  </si>
  <si>
    <t>Pizza night: kids pick toppings</t>
  </si>
  <si>
    <t>Pancakes</t>
  </si>
  <si>
    <t>Grilled cheese and tomato soup</t>
  </si>
  <si>
    <t>Eating out</t>
  </si>
  <si>
    <t>Fruit</t>
  </si>
  <si>
    <t>Big salad</t>
  </si>
  <si>
    <t>Slow cooker beef stew</t>
  </si>
  <si>
    <t>Banana bread</t>
  </si>
  <si>
    <t>Start the stew by 10am. Freeze half.</t>
  </si>
  <si>
    <t>Ingredient</t>
  </si>
  <si>
    <t>For</t>
  </si>
  <si>
    <t>Amount</t>
  </si>
  <si>
    <t>Have it</t>
  </si>
  <si>
    <t>Est. cost</t>
  </si>
  <si>
    <t>Still to buy</t>
  </si>
  <si>
    <t>Rolled oats</t>
  </si>
  <si>
    <t>1 bag</t>
  </si>
  <si>
    <t>Milk</t>
  </si>
  <si>
    <t>Oats, pancakes</t>
  </si>
  <si>
    <t>1 gallon</t>
  </si>
  <si>
    <t>Greek yogurt</t>
  </si>
  <si>
    <t>Oats, snacks</t>
  </si>
  <si>
    <t>32 oz tub</t>
  </si>
  <si>
    <t>Berries</t>
  </si>
  <si>
    <t>2 packs</t>
  </si>
  <si>
    <t>Eggs</t>
  </si>
  <si>
    <t>Eggs, pancakes</t>
  </si>
  <si>
    <t>1 dozen</t>
  </si>
  <si>
    <t>Bread</t>
  </si>
  <si>
    <t>Toast, sandwiches</t>
  </si>
  <si>
    <t>1 loaf</t>
  </si>
  <si>
    <t>Chicken breasts</t>
  </si>
  <si>
    <t>Fajitas</t>
  </si>
  <si>
    <t>2 lb</t>
  </si>
  <si>
    <t>Bell peppers and onion</t>
  </si>
  <si>
    <t>3 peppers, 1 onion</t>
  </si>
  <si>
    <t>Tortillas</t>
  </si>
  <si>
    <t>Fajitas, wraps</t>
  </si>
  <si>
    <t>1 pack</t>
  </si>
  <si>
    <t>Spaghetti</t>
  </si>
  <si>
    <t>1 lb box</t>
  </si>
  <si>
    <t>Ground beef</t>
  </si>
  <si>
    <t>1 lb</t>
  </si>
  <si>
    <t>Pasta sauce</t>
  </si>
  <si>
    <t>1 jar</t>
  </si>
  <si>
    <t>Sliced turkey</t>
  </si>
  <si>
    <t>Sandwiches</t>
  </si>
  <si>
    <t>Salmon fillets</t>
  </si>
  <si>
    <t>Salmon dinner</t>
  </si>
  <si>
    <t>4 fillets</t>
  </si>
  <si>
    <t>Rice</t>
  </si>
  <si>
    <t>2 lb bag</t>
  </si>
  <si>
    <t>Broccoli</t>
  </si>
  <si>
    <t>2 heads</t>
  </si>
  <si>
    <t>Pizza dough</t>
  </si>
  <si>
    <t>Pizza night</t>
  </si>
  <si>
    <t>1 ball</t>
  </si>
  <si>
    <t>Mozzarella</t>
  </si>
  <si>
    <t>8 oz</t>
  </si>
  <si>
    <t>Stew beef</t>
  </si>
  <si>
    <t>Beef stew</t>
  </si>
  <si>
    <t>Potatoes and carrots</t>
  </si>
  <si>
    <t>3 lb of each</t>
  </si>
  <si>
    <t>Salad greens</t>
  </si>
  <si>
    <t>1 box</t>
  </si>
  <si>
    <t>Hummus</t>
  </si>
  <si>
    <t>Snacks</t>
  </si>
  <si>
    <t>1 tub</t>
  </si>
  <si>
    <t>Meal</t>
  </si>
  <si>
    <t>Meal type</t>
  </si>
  <si>
    <t>Prep time (min)</t>
  </si>
  <si>
    <t>Main ingredients</t>
  </si>
  <si>
    <t>On the plan</t>
  </si>
  <si>
    <t>Oats, milk, yogurt, berries</t>
  </si>
  <si>
    <t>Eggs, bread, butter</t>
  </si>
  <si>
    <t>Flour, eggs, milk</t>
  </si>
  <si>
    <t>Bread, sliced turkey, cheese</t>
  </si>
  <si>
    <t>Bread, cheddar, canned soup</t>
  </si>
  <si>
    <t>Greens, chickpeas, feta, dressing</t>
  </si>
  <si>
    <t>Chicken, peppers, onion, tortillas</t>
  </si>
  <si>
    <t>Spaghetti, ground beef, pasta sauce</t>
  </si>
  <si>
    <t>Salmon, rice, broccoli</t>
  </si>
  <si>
    <t>Pizza dough, sauce, mozzarella</t>
  </si>
  <si>
    <t>Stew beef, potatoes, carrots</t>
  </si>
  <si>
    <t>Turkey chili</t>
  </si>
  <si>
    <t>Ground turkey, beans, tomatoes</t>
  </si>
  <si>
    <t>Chicken stir fry</t>
  </si>
  <si>
    <t>Chicken, mixed veg, rice, soy sauce</t>
  </si>
  <si>
    <t>Tacos</t>
  </si>
  <si>
    <t>Ground beef, taco shells, lettuce, salsa</t>
  </si>
  <si>
    <t>Item</t>
  </si>
  <si>
    <t>Value</t>
  </si>
  <si>
    <t>Meals planned</t>
  </si>
  <si>
    <t>Home-cooked dinners</t>
  </si>
  <si>
    <t>Leftover meals</t>
  </si>
  <si>
    <t>Nights eating out</t>
  </si>
  <si>
    <t>Ingredients to buy</t>
  </si>
  <si>
    <t>Estimated shopping cost</t>
  </si>
  <si>
    <t>Value of what you already have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</si>
</sst>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d"/>
    <numFmt numFmtId="165" formatCode="mmm d, yyyy"/>
    <numFmt numFmtId="166" formatCode="&quot;$&quot;#,##0.00"/>
    <numFmt numFmtId="167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4" customWidth="1"/>
    <col min="3" max="3" width="24" customWidth="1"/>
    <col min="4" max="4" width="26" customWidth="1"/>
    <col min="5" max="5" width="28" customWidth="1"/>
    <col min="6" max="6" width="24" customWidth="1"/>
    <col min="7" max="7" width="4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f>B2</f>
        <v>46328</v>
      </c>
      <c r="B2" s="3">
        <v>46328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s="2">
        <f>B3</f>
        <v>46329</v>
      </c>
      <c r="B3" s="3">
        <f>B2+1</f>
        <v>46329</v>
      </c>
      <c r="C3" t="s">
        <v>12</v>
      </c>
      <c r="D3" t="s">
        <v>13</v>
      </c>
      <c r="E3" t="s">
        <v>14</v>
      </c>
      <c r="F3" t="s">
        <v>15</v>
      </c>
    </row>
    <row r="4" spans="1:7" x14ac:dyDescent="0.25">
      <c r="A4" s="2">
        <f>B4</f>
        <v>46330</v>
      </c>
      <c r="B4" s="3">
        <f>B3+1</f>
        <v>46330</v>
      </c>
      <c r="C4" t="s">
        <v>7</v>
      </c>
      <c r="D4" t="s">
        <v>16</v>
      </c>
      <c r="E4" t="s">
        <v>8</v>
      </c>
      <c r="F4" t="s">
        <v>17</v>
      </c>
      <c r="G4" t="s">
        <v>18</v>
      </c>
    </row>
    <row r="5" spans="1:7" x14ac:dyDescent="0.25">
      <c r="A5" s="2">
        <f>B5</f>
        <v>46331</v>
      </c>
      <c r="B5" s="3">
        <f>B4+1</f>
        <v>46331</v>
      </c>
      <c r="C5" t="s">
        <v>12</v>
      </c>
      <c r="D5" t="s">
        <v>16</v>
      </c>
      <c r="E5" t="s">
        <v>19</v>
      </c>
      <c r="F5" t="s">
        <v>20</v>
      </c>
      <c r="G5" t="s">
        <v>21</v>
      </c>
    </row>
    <row r="6" spans="1:7" x14ac:dyDescent="0.25">
      <c r="A6" s="2">
        <f>B6</f>
        <v>46332</v>
      </c>
      <c r="B6" s="3">
        <f>B5+1</f>
        <v>46332</v>
      </c>
      <c r="C6" t="s">
        <v>7</v>
      </c>
      <c r="D6" t="s">
        <v>8</v>
      </c>
      <c r="E6" t="s">
        <v>22</v>
      </c>
      <c r="F6" t="s">
        <v>23</v>
      </c>
      <c r="G6" t="s">
        <v>24</v>
      </c>
    </row>
    <row r="7" spans="1:7" x14ac:dyDescent="0.25">
      <c r="A7" s="2">
        <f>B7</f>
        <v>46333</v>
      </c>
      <c r="B7" s="3">
        <f>B6+1</f>
        <v>46333</v>
      </c>
      <c r="C7" t="s">
        <v>25</v>
      </c>
      <c r="D7" t="s">
        <v>26</v>
      </c>
      <c r="E7" t="s">
        <v>27</v>
      </c>
      <c r="F7" t="s">
        <v>28</v>
      </c>
    </row>
    <row r="8" spans="1:7" x14ac:dyDescent="0.25">
      <c r="A8" s="2">
        <f>B8</f>
        <v>46334</v>
      </c>
      <c r="B8" s="3">
        <f>B7+1</f>
        <v>46334</v>
      </c>
      <c r="C8" t="s">
        <v>25</v>
      </c>
      <c r="D8" t="s">
        <v>29</v>
      </c>
      <c r="E8" t="s">
        <v>30</v>
      </c>
      <c r="F8" t="s">
        <v>31</v>
      </c>
      <c r="G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18" customWidth="1"/>
    <col min="4" max="4" width="10" customWidth="1"/>
    <col min="5" max="5" width="12" customWidth="1"/>
    <col min="6" max="6" width="13" customWidth="1"/>
  </cols>
  <sheetData>
    <row r="1" spans="1:6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</row>
    <row r="2" spans="1:6" x14ac:dyDescent="0.25">
      <c r="A2" t="s">
        <v>39</v>
      </c>
      <c r="B2" t="s">
        <v>7</v>
      </c>
      <c r="C2" t="s">
        <v>40</v>
      </c>
      <c r="D2" t="b">
        <v>1</v>
      </c>
      <c r="E2" s="4">
        <v>4.49</v>
      </c>
      <c r="F2" s="4">
        <f>IF(D2=TRUE,0,E2)</f>
        <v>0</v>
      </c>
    </row>
    <row r="3" spans="1:6" x14ac:dyDescent="0.25">
      <c r="A3" t="s">
        <v>41</v>
      </c>
      <c r="B3" t="s">
        <v>42</v>
      </c>
      <c r="C3" t="s">
        <v>43</v>
      </c>
      <c r="D3" t="b">
        <v>0</v>
      </c>
      <c r="E3" s="4">
        <v>4.29</v>
      </c>
      <c r="F3" s="4">
        <f>IF(D3=TRUE,0,E3)</f>
        <v>4.29</v>
      </c>
    </row>
    <row r="4" spans="1:6" x14ac:dyDescent="0.25">
      <c r="A4" t="s">
        <v>44</v>
      </c>
      <c r="B4" t="s">
        <v>45</v>
      </c>
      <c r="C4" t="s">
        <v>46</v>
      </c>
      <c r="D4" t="b">
        <v>0</v>
      </c>
      <c r="E4" s="4">
        <v>5.99</v>
      </c>
      <c r="F4" s="4">
        <f>IF(D4=TRUE,0,E4)</f>
        <v>5.99</v>
      </c>
    </row>
    <row r="5" spans="1:6" x14ac:dyDescent="0.25">
      <c r="A5" t="s">
        <v>47</v>
      </c>
      <c r="B5" t="s">
        <v>7</v>
      </c>
      <c r="C5" t="s">
        <v>48</v>
      </c>
      <c r="D5" t="b">
        <v>0</v>
      </c>
      <c r="E5" s="4">
        <v>7</v>
      </c>
      <c r="F5" s="4">
        <f>IF(D5=TRUE,0,E5)</f>
        <v>7</v>
      </c>
    </row>
    <row r="6" spans="1:6" x14ac:dyDescent="0.25">
      <c r="A6" t="s">
        <v>49</v>
      </c>
      <c r="B6" t="s">
        <v>50</v>
      </c>
      <c r="C6" t="s">
        <v>51</v>
      </c>
      <c r="D6" t="b">
        <v>0</v>
      </c>
      <c r="E6" s="4">
        <v>3.99</v>
      </c>
      <c r="F6" s="4">
        <f>IF(D6=TRUE,0,E6)</f>
        <v>3.99</v>
      </c>
    </row>
    <row r="7" spans="1:6" x14ac:dyDescent="0.25">
      <c r="A7" t="s">
        <v>52</v>
      </c>
      <c r="B7" t="s">
        <v>53</v>
      </c>
      <c r="C7" t="s">
        <v>54</v>
      </c>
      <c r="D7" t="b">
        <v>0</v>
      </c>
      <c r="E7" s="4">
        <v>3.49</v>
      </c>
      <c r="F7" s="4">
        <f>IF(D7=TRUE,0,E7)</f>
        <v>3.49</v>
      </c>
    </row>
    <row r="8" spans="1:6" x14ac:dyDescent="0.25">
      <c r="A8" t="s">
        <v>55</v>
      </c>
      <c r="B8" t="s">
        <v>56</v>
      </c>
      <c r="C8" t="s">
        <v>57</v>
      </c>
      <c r="D8" t="b">
        <v>0</v>
      </c>
      <c r="E8" s="4">
        <v>9.98</v>
      </c>
      <c r="F8" s="4">
        <f>IF(D8=TRUE,0,E8)</f>
        <v>9.98</v>
      </c>
    </row>
    <row r="9" spans="1:6" x14ac:dyDescent="0.25">
      <c r="A9" t="s">
        <v>58</v>
      </c>
      <c r="B9" t="s">
        <v>56</v>
      </c>
      <c r="C9" t="s">
        <v>59</v>
      </c>
      <c r="D9" t="b">
        <v>0</v>
      </c>
      <c r="E9" s="4">
        <v>4.5</v>
      </c>
      <c r="F9" s="4">
        <f>IF(D9=TRUE,0,E9)</f>
        <v>4.5</v>
      </c>
    </row>
    <row r="10" spans="1:6" x14ac:dyDescent="0.25">
      <c r="A10" t="s">
        <v>60</v>
      </c>
      <c r="B10" t="s">
        <v>61</v>
      </c>
      <c r="C10" t="s">
        <v>62</v>
      </c>
      <c r="D10" t="b">
        <v>1</v>
      </c>
      <c r="E10" s="4">
        <v>3.29</v>
      </c>
      <c r="F10" s="4">
        <f>IF(D10=TRUE,0,E10)</f>
        <v>0</v>
      </c>
    </row>
    <row r="11" spans="1:6" x14ac:dyDescent="0.25">
      <c r="A11" t="s">
        <v>63</v>
      </c>
      <c r="B11" t="s">
        <v>63</v>
      </c>
      <c r="C11" t="s">
        <v>64</v>
      </c>
      <c r="D11" t="b">
        <v>1</v>
      </c>
      <c r="E11" s="4">
        <v>1.79</v>
      </c>
      <c r="F11" s="4">
        <f>IF(D11=TRUE,0,E11)</f>
        <v>0</v>
      </c>
    </row>
    <row r="12" spans="1:6" x14ac:dyDescent="0.25">
      <c r="A12" t="s">
        <v>65</v>
      </c>
      <c r="B12" t="s">
        <v>63</v>
      </c>
      <c r="C12" t="s">
        <v>66</v>
      </c>
      <c r="D12" t="b">
        <v>0</v>
      </c>
      <c r="E12" s="4">
        <v>5.99</v>
      </c>
      <c r="F12" s="4">
        <f>IF(D12=TRUE,0,E12)</f>
        <v>5.99</v>
      </c>
    </row>
    <row r="13" spans="1:6" x14ac:dyDescent="0.25">
      <c r="A13" t="s">
        <v>67</v>
      </c>
      <c r="B13" t="s">
        <v>63</v>
      </c>
      <c r="C13" t="s">
        <v>68</v>
      </c>
      <c r="D13" t="b">
        <v>0</v>
      </c>
      <c r="E13" s="4">
        <v>3.49</v>
      </c>
      <c r="F13" s="4">
        <f>IF(D13=TRUE,0,E13)</f>
        <v>3.49</v>
      </c>
    </row>
    <row r="14" spans="1:6" x14ac:dyDescent="0.25">
      <c r="A14" t="s">
        <v>69</v>
      </c>
      <c r="B14" t="s">
        <v>70</v>
      </c>
      <c r="C14" t="s">
        <v>66</v>
      </c>
      <c r="D14" t="b">
        <v>0</v>
      </c>
      <c r="E14" s="4">
        <v>7.99</v>
      </c>
      <c r="F14" s="4">
        <f>IF(D14=TRUE,0,E14)</f>
        <v>7.99</v>
      </c>
    </row>
    <row r="15" spans="1:6" x14ac:dyDescent="0.25">
      <c r="A15" t="s">
        <v>71</v>
      </c>
      <c r="B15" t="s">
        <v>72</v>
      </c>
      <c r="C15" t="s">
        <v>73</v>
      </c>
      <c r="D15" t="b">
        <v>0</v>
      </c>
      <c r="E15" s="4">
        <v>14.99</v>
      </c>
      <c r="F15" s="4">
        <f>IF(D15=TRUE,0,E15)</f>
        <v>14.99</v>
      </c>
    </row>
    <row r="16" spans="1:6" x14ac:dyDescent="0.25">
      <c r="A16" t="s">
        <v>74</v>
      </c>
      <c r="B16" t="s">
        <v>72</v>
      </c>
      <c r="C16" t="s">
        <v>75</v>
      </c>
      <c r="D16" t="b">
        <v>1</v>
      </c>
      <c r="E16" s="4">
        <v>2.99</v>
      </c>
      <c r="F16" s="4">
        <f>IF(D16=TRUE,0,E16)</f>
        <v>0</v>
      </c>
    </row>
    <row r="17" spans="1:6" x14ac:dyDescent="0.25">
      <c r="A17" t="s">
        <v>76</v>
      </c>
      <c r="B17" t="s">
        <v>72</v>
      </c>
      <c r="C17" t="s">
        <v>77</v>
      </c>
      <c r="D17" t="b">
        <v>0</v>
      </c>
      <c r="E17" s="4">
        <v>3.5</v>
      </c>
      <c r="F17" s="4">
        <f>IF(D17=TRUE,0,E17)</f>
        <v>3.5</v>
      </c>
    </row>
    <row r="18" spans="1:6" x14ac:dyDescent="0.25">
      <c r="A18" t="s">
        <v>78</v>
      </c>
      <c r="B18" t="s">
        <v>79</v>
      </c>
      <c r="C18" t="s">
        <v>80</v>
      </c>
      <c r="D18" t="b">
        <v>0</v>
      </c>
      <c r="E18" s="4">
        <v>2.99</v>
      </c>
      <c r="F18" s="4">
        <f>IF(D18=TRUE,0,E18)</f>
        <v>2.99</v>
      </c>
    </row>
    <row r="19" spans="1:6" x14ac:dyDescent="0.25">
      <c r="A19" t="s">
        <v>81</v>
      </c>
      <c r="B19" t="s">
        <v>79</v>
      </c>
      <c r="C19" t="s">
        <v>82</v>
      </c>
      <c r="D19" t="b">
        <v>0</v>
      </c>
      <c r="E19" s="4">
        <v>3.99</v>
      </c>
      <c r="F19" s="4">
        <f>IF(D19=TRUE,0,E19)</f>
        <v>3.99</v>
      </c>
    </row>
    <row r="20" spans="1:6" x14ac:dyDescent="0.25">
      <c r="A20" t="s">
        <v>83</v>
      </c>
      <c r="B20" t="s">
        <v>84</v>
      </c>
      <c r="C20" t="s">
        <v>57</v>
      </c>
      <c r="D20" t="b">
        <v>0</v>
      </c>
      <c r="E20" s="4">
        <v>13.98</v>
      </c>
      <c r="F20" s="4">
        <f>IF(D20=TRUE,0,E20)</f>
        <v>13.98</v>
      </c>
    </row>
    <row r="21" spans="1:6" x14ac:dyDescent="0.25">
      <c r="A21" t="s">
        <v>85</v>
      </c>
      <c r="B21" t="s">
        <v>84</v>
      </c>
      <c r="C21" t="s">
        <v>86</v>
      </c>
      <c r="D21" t="b">
        <v>0</v>
      </c>
      <c r="E21" s="4">
        <v>6.98</v>
      </c>
      <c r="F21" s="4">
        <f>IF(D21=TRUE,0,E21)</f>
        <v>6.98</v>
      </c>
    </row>
    <row r="22" spans="1:6" x14ac:dyDescent="0.25">
      <c r="A22" t="s">
        <v>87</v>
      </c>
      <c r="B22" t="s">
        <v>29</v>
      </c>
      <c r="C22" t="s">
        <v>88</v>
      </c>
      <c r="D22" t="b">
        <v>0</v>
      </c>
      <c r="E22" s="4">
        <v>4.99</v>
      </c>
      <c r="F22" s="4">
        <f>IF(D22=TRUE,0,E22)</f>
        <v>4.99</v>
      </c>
    </row>
    <row r="23" spans="1:6" x14ac:dyDescent="0.25">
      <c r="A23" t="s">
        <v>89</v>
      </c>
      <c r="B23" t="s">
        <v>90</v>
      </c>
      <c r="C23" t="s">
        <v>91</v>
      </c>
      <c r="D23" t="b">
        <v>0</v>
      </c>
      <c r="E23" s="4">
        <v>3.99</v>
      </c>
      <c r="F23" s="4">
        <f>IF(D23=TRUE,0,E23)</f>
        <v>3.99</v>
      </c>
    </row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</sheetData>
  <dataValidations count="2">
    <dataValidation type="list" allowBlank="1" sqref="D10:D50">
      <formula1>"TRUE,FALSE"</formula1>
    </dataValidation>
    <dataValidation type="list" allowBlank="1" sqref="D2:D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2" customWidth="1"/>
    <col min="3" max="3" width="15" customWidth="1"/>
    <col min="4" max="4" width="38" customWidth="1"/>
    <col min="5" max="5" width="12" customWidth="1"/>
  </cols>
  <sheetData>
    <row r="1" spans="1:5" s="1" customFormat="1" x14ac:dyDescent="0.25">
      <c r="A1" s="1" t="s">
        <v>92</v>
      </c>
      <c r="B1" s="1" t="s">
        <v>93</v>
      </c>
      <c r="C1" s="1" t="s">
        <v>94</v>
      </c>
      <c r="D1" s="1" t="s">
        <v>95</v>
      </c>
      <c r="E1" s="1" t="s">
        <v>96</v>
      </c>
    </row>
    <row r="2" spans="1:5" x14ac:dyDescent="0.25">
      <c r="A2" t="s">
        <v>7</v>
      </c>
      <c r="B2" t="s">
        <v>2</v>
      </c>
      <c r="C2" s="5">
        <v>5</v>
      </c>
      <c r="D2" t="s">
        <v>97</v>
      </c>
      <c r="E2" s="5">
        <f>COUNTIF('Meal Plan'!$C$2:$F$8,A2)</f>
        <v>3</v>
      </c>
    </row>
    <row r="3" spans="1:5" x14ac:dyDescent="0.25">
      <c r="A3" t="s">
        <v>12</v>
      </c>
      <c r="B3" t="s">
        <v>2</v>
      </c>
      <c r="C3" s="5">
        <v>10</v>
      </c>
      <c r="D3" t="s">
        <v>98</v>
      </c>
      <c r="E3" s="5">
        <f>COUNTIF('Meal Plan'!$C$2:$F$8,A3)</f>
        <v>2</v>
      </c>
    </row>
    <row r="4" spans="1:5" x14ac:dyDescent="0.25">
      <c r="A4" t="s">
        <v>25</v>
      </c>
      <c r="B4" t="s">
        <v>2</v>
      </c>
      <c r="C4" s="5">
        <v>20</v>
      </c>
      <c r="D4" t="s">
        <v>99</v>
      </c>
      <c r="E4" s="5">
        <f>COUNTIF('Meal Plan'!$C$2:$F$8,A4)</f>
        <v>2</v>
      </c>
    </row>
    <row r="5" spans="1:5" x14ac:dyDescent="0.25">
      <c r="A5" t="s">
        <v>16</v>
      </c>
      <c r="B5" t="s">
        <v>3</v>
      </c>
      <c r="C5" s="5">
        <v>5</v>
      </c>
      <c r="D5" t="s">
        <v>100</v>
      </c>
      <c r="E5" s="5">
        <f>COUNTIF('Meal Plan'!$C$2:$F$8,A5)</f>
        <v>2</v>
      </c>
    </row>
    <row r="6" spans="1:5" x14ac:dyDescent="0.25">
      <c r="A6" t="s">
        <v>26</v>
      </c>
      <c r="B6" t="s">
        <v>3</v>
      </c>
      <c r="C6" s="5">
        <v>15</v>
      </c>
      <c r="D6" t="s">
        <v>101</v>
      </c>
      <c r="E6" s="5">
        <f>COUNTIF('Meal Plan'!$C$2:$F$8,A6)</f>
        <v>1</v>
      </c>
    </row>
    <row r="7" spans="1:5" x14ac:dyDescent="0.25">
      <c r="A7" t="s">
        <v>29</v>
      </c>
      <c r="B7" t="s">
        <v>3</v>
      </c>
      <c r="C7" s="5">
        <v>15</v>
      </c>
      <c r="D7" t="s">
        <v>102</v>
      </c>
      <c r="E7" s="5">
        <f>COUNTIF('Meal Plan'!$C$2:$F$8,A7)</f>
        <v>1</v>
      </c>
    </row>
    <row r="8" spans="1:5" x14ac:dyDescent="0.25">
      <c r="A8" t="s">
        <v>9</v>
      </c>
      <c r="B8" t="s">
        <v>4</v>
      </c>
      <c r="C8" s="5">
        <v>35</v>
      </c>
      <c r="D8" t="s">
        <v>103</v>
      </c>
      <c r="E8" s="5">
        <f>COUNTIF('Meal Plan'!$C$2:$F$8,A8)</f>
        <v>1</v>
      </c>
    </row>
    <row r="9" spans="1:5" x14ac:dyDescent="0.25">
      <c r="A9" t="s">
        <v>14</v>
      </c>
      <c r="B9" t="s">
        <v>4</v>
      </c>
      <c r="C9" s="5">
        <v>30</v>
      </c>
      <c r="D9" t="s">
        <v>104</v>
      </c>
      <c r="E9" s="5">
        <f>COUNTIF('Meal Plan'!$C$2:$F$8,A9)</f>
        <v>1</v>
      </c>
    </row>
    <row r="10" spans="1:5" x14ac:dyDescent="0.25">
      <c r="A10" t="s">
        <v>19</v>
      </c>
      <c r="B10" t="s">
        <v>4</v>
      </c>
      <c r="C10" s="5">
        <v>25</v>
      </c>
      <c r="D10" t="s">
        <v>105</v>
      </c>
      <c r="E10" s="5">
        <f>COUNTIF('Meal Plan'!$C$2:$F$8,A10)</f>
        <v>1</v>
      </c>
    </row>
    <row r="11" spans="1:5" x14ac:dyDescent="0.25">
      <c r="A11" t="s">
        <v>22</v>
      </c>
      <c r="B11" t="s">
        <v>4</v>
      </c>
      <c r="C11" s="5">
        <v>40</v>
      </c>
      <c r="D11" t="s">
        <v>106</v>
      </c>
      <c r="E11" s="5">
        <f>COUNTIF('Meal Plan'!$C$2:$F$8,A11)</f>
        <v>1</v>
      </c>
    </row>
    <row r="12" spans="1:5" x14ac:dyDescent="0.25">
      <c r="A12" t="s">
        <v>30</v>
      </c>
      <c r="B12" t="s">
        <v>4</v>
      </c>
      <c r="C12" s="5">
        <v>20</v>
      </c>
      <c r="D12" t="s">
        <v>107</v>
      </c>
      <c r="E12" s="5">
        <f>COUNTIF('Meal Plan'!$C$2:$F$8,A12)</f>
        <v>1</v>
      </c>
    </row>
    <row r="13" spans="1:5" x14ac:dyDescent="0.25">
      <c r="A13" t="s">
        <v>108</v>
      </c>
      <c r="B13" t="s">
        <v>4</v>
      </c>
      <c r="C13" s="5">
        <v>45</v>
      </c>
      <c r="D13" t="s">
        <v>109</v>
      </c>
      <c r="E13" s="5">
        <f>COUNTIF('Meal Plan'!$C$2:$F$8,A13)</f>
        <v>0</v>
      </c>
    </row>
    <row r="14" spans="1:5" x14ac:dyDescent="0.25">
      <c r="A14" t="s">
        <v>110</v>
      </c>
      <c r="B14" t="s">
        <v>4</v>
      </c>
      <c r="C14" s="5">
        <v>25</v>
      </c>
      <c r="D14" t="s">
        <v>111</v>
      </c>
      <c r="E14" s="5">
        <f>COUNTIF('Meal Plan'!$C$2:$F$8,A14)</f>
        <v>0</v>
      </c>
    </row>
    <row r="15" spans="1:5" x14ac:dyDescent="0.25">
      <c r="A15" t="s">
        <v>112</v>
      </c>
      <c r="B15" t="s">
        <v>4</v>
      </c>
      <c r="C15" s="5">
        <v>25</v>
      </c>
      <c r="D15" t="s">
        <v>113</v>
      </c>
      <c r="E15" s="5">
        <f>COUNTIF('Meal Plan'!$C$2:$F$8,A15)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</cols>
  <sheetData>
    <row r="1" spans="1:2" s="1" customFormat="1" x14ac:dyDescent="0.25">
      <c r="A1" s="1" t="s">
        <v>114</v>
      </c>
      <c r="B1" s="1" t="s">
        <v>115</v>
      </c>
    </row>
    <row r="2" spans="1:2" x14ac:dyDescent="0.25">
      <c r="A2" t="s">
        <v>116</v>
      </c>
      <c r="B2" s="5">
        <f>COUNTA('Meal Plan'!C2:E8)</f>
        <v>21</v>
      </c>
    </row>
    <row r="3" spans="1:2" x14ac:dyDescent="0.25">
      <c r="A3" t="s">
        <v>117</v>
      </c>
      <c r="B3" s="5">
        <f>COUNTA('Meal Plan'!E2:E8)-COUNTIF('Meal Plan'!E2:E8,"Leftovers")-COUNTIF('Meal Plan'!E2:E8,"Eating out")</f>
        <v>5</v>
      </c>
    </row>
    <row r="4" spans="1:2" x14ac:dyDescent="0.25">
      <c r="A4" t="s">
        <v>118</v>
      </c>
      <c r="B4" s="5">
        <f>COUNTIF('Meal Plan'!C2:E8,"Leftovers")</f>
        <v>3</v>
      </c>
    </row>
    <row r="5" spans="1:2" x14ac:dyDescent="0.25">
      <c r="A5" t="s">
        <v>119</v>
      </c>
      <c r="B5" s="5">
        <f>COUNTIF('Meal Plan'!E2:E8,"Eating out")</f>
        <v>1</v>
      </c>
    </row>
    <row r="6" spans="1:2" x14ac:dyDescent="0.25">
      <c r="A6" t="s">
        <v>120</v>
      </c>
      <c r="B6" s="5">
        <f>COUNTIFS('Shopping List'!D2:D100,FALSE)</f>
        <v>18</v>
      </c>
    </row>
    <row r="7" spans="1:2" x14ac:dyDescent="0.25">
      <c r="A7" t="s">
        <v>121</v>
      </c>
      <c r="B7" s="4">
        <f>SUM('Shopping List'!F2:F100)</f>
        <v>112.12</v>
      </c>
    </row>
    <row r="8" spans="1:2" x14ac:dyDescent="0.25">
      <c r="A8" t="s">
        <v>122</v>
      </c>
      <c r="B8" s="4">
        <f>SUMIFS('Shopping List'!E2:E100,'Shopping List'!D2:D100,TRUE)</f>
        <v>12.56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Meal Plan</vt:lpstr>
      <vt:lpstr>Shopping List</vt:lpstr>
      <vt:lpstr>Meal Ideas</vt:lpstr>
      <vt:lpstr>Week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Weekly Meal Planner</dc:title>
  <dc:subject/>
  <dc:description/>
  <cp:keywords/>
  <cp:category/>
  <cp:lastModifiedBy>Unknown</cp:lastModifiedBy>
  <dcterms:created xsi:type="dcterms:W3CDTF">2026-10-18T23:17:34Z</dcterms:created>
  <dcterms:modified xsi:type="dcterms:W3CDTF">2026-10-18T23:17:34Z</dcterms:modified>
</cp:coreProperties>
</file>