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Boxes" state="visible" r:id="rId5"/>
    <sheet sheetId="3" name="Address Changes" state="visible" r:id="rId6"/>
    <sheet sheetId="4" name="Move-In Move-Out" state="visible" r:id="rId7"/>
    <sheet sheetId="5" name="Summary" state="visible" r:id="rId8"/>
  </sheets>
  <calcPr calcId="171027"/>
</workbook>
</file>

<file path=xl/sharedStrings.xml><?xml version="1.0" encoding="utf-8"?>
<sst xmlns="http://schemas.openxmlformats.org/spreadsheetml/2006/main" count="283" uniqueCount="177">
  <si>
    <t>Weeks before move</t>
  </si>
  <si>
    <t>Due by</t>
  </si>
  <si>
    <t>Task</t>
  </si>
  <si>
    <t>Area</t>
  </si>
  <si>
    <t>Who</t>
  </si>
  <si>
    <t>Done</t>
  </si>
  <si>
    <t>Status</t>
  </si>
  <si>
    <t>Give notice to your landlord (check your lease for how much)</t>
  </si>
  <si>
    <t>Home</t>
  </si>
  <si>
    <t>Taylor</t>
  </si>
  <si>
    <t>Get quotes from three movers or truck rentals</t>
  </si>
  <si>
    <t>Movers</t>
  </si>
  <si>
    <t>Sam</t>
  </si>
  <si>
    <t>Set a moving budget</t>
  </si>
  <si>
    <t>Money</t>
  </si>
  <si>
    <t>Both</t>
  </si>
  <si>
    <t>Start decluttering, one room at a time</t>
  </si>
  <si>
    <t>Packing</t>
  </si>
  <si>
    <t>Book the movers or the rental truck</t>
  </si>
  <si>
    <t>Order boxes, tape, markers and bubble wrap</t>
  </si>
  <si>
    <t>Ask the school to transfer records</t>
  </si>
  <si>
    <t>Family</t>
  </si>
  <si>
    <t>Sell or donate what you're not taking</t>
  </si>
  <si>
    <t>Schedule utility shutoff at the old place</t>
  </si>
  <si>
    <t>Utilities</t>
  </si>
  <si>
    <t>Set up power, water and gas at the new place</t>
  </si>
  <si>
    <t>Book internet install at the new place</t>
  </si>
  <si>
    <t>Start packing the rooms you use least</t>
  </si>
  <si>
    <t>Set up mail forwarding with USPS</t>
  </si>
  <si>
    <t>Address</t>
  </si>
  <si>
    <t>Confirm the movers' date, time and both addresses</t>
  </si>
  <si>
    <t>Arrange a sitter for kids and pets on moving day</t>
  </si>
  <si>
    <t>Refill prescriptions</t>
  </si>
  <si>
    <t>Start updating your address (see Address Changes)</t>
  </si>
  <si>
    <t>Measure big furniture and the new doorways</t>
  </si>
  <si>
    <t>Pack a first-night box: sheets, towels, chargers, meds, snacks</t>
  </si>
  <si>
    <t>Pack documents and valuables to carry yourself</t>
  </si>
  <si>
    <t>Defrost and clean the freezer</t>
  </si>
  <si>
    <t>Get cash for movers' tips and food</t>
  </si>
  <si>
    <t>Take photos of every room before you leave (see Move-In Move-Out)</t>
  </si>
  <si>
    <t>Photograph the meter readings at both places</t>
  </si>
  <si>
    <t>Hand over keys and garage remotes</t>
  </si>
  <si>
    <t>Unpack the kitchen and bedrooms first</t>
  </si>
  <si>
    <t>Unpacking</t>
  </si>
  <si>
    <t>Check every box arrived (see Boxes)</t>
  </si>
  <si>
    <t>Change or rekey the locks at the new place</t>
  </si>
  <si>
    <t>Update your driver's license and car registration (deadlines vary by state)</t>
  </si>
  <si>
    <t>Register to vote at your new address</t>
  </si>
  <si>
    <t>Follow up on your security deposit</t>
  </si>
  <si>
    <t>Box #</t>
  </si>
  <si>
    <t>Room (new home)</t>
  </si>
  <si>
    <t>What's inside</t>
  </si>
  <si>
    <t>Fragile</t>
  </si>
  <si>
    <t>Packed</t>
  </si>
  <si>
    <t>Arrived</t>
  </si>
  <si>
    <t>Unpacked</t>
  </si>
  <si>
    <t>Notes</t>
  </si>
  <si>
    <t>Kitchen</t>
  </si>
  <si>
    <t>Plates and bowls</t>
  </si>
  <si>
    <t>Wrapped in towels</t>
  </si>
  <si>
    <t>Glasses and mugs</t>
  </si>
  <si>
    <t>Pots and pans</t>
  </si>
  <si>
    <t>Small appliances</t>
  </si>
  <si>
    <t>Pantry food</t>
  </si>
  <si>
    <t>Living room</t>
  </si>
  <si>
    <t>Books</t>
  </si>
  <si>
    <t>Picture frames and decor</t>
  </si>
  <si>
    <t>Board games and DVDs</t>
  </si>
  <si>
    <t>Main bedroom</t>
  </si>
  <si>
    <t>Winter clothes</t>
  </si>
  <si>
    <t>Shoes</t>
  </si>
  <si>
    <t>Bedside lamps</t>
  </si>
  <si>
    <t>Kids' room</t>
  </si>
  <si>
    <t>Toys</t>
  </si>
  <si>
    <t>Books and art supplies</t>
  </si>
  <si>
    <t>Bathroom</t>
  </si>
  <si>
    <t>Towels and spare toiletries</t>
  </si>
  <si>
    <t>Office</t>
  </si>
  <si>
    <t>Files and paperwork</t>
  </si>
  <si>
    <t>Monitor and cables</t>
  </si>
  <si>
    <t>Ride in the car</t>
  </si>
  <si>
    <t>Garage</t>
  </si>
  <si>
    <t>Tools</t>
  </si>
  <si>
    <t>First night</t>
  </si>
  <si>
    <t>Sheets, chargers, meds, snacks</t>
  </si>
  <si>
    <t>Who to tell</t>
  </si>
  <si>
    <t>Type</t>
  </si>
  <si>
    <t>How</t>
  </si>
  <si>
    <t>Date done</t>
  </si>
  <si>
    <t>USPS mail forwarding</t>
  </si>
  <si>
    <t>Mail</t>
  </si>
  <si>
    <t>usps.com or the post office</t>
  </si>
  <si>
    <t>Forwarding starts Nov 20</t>
  </si>
  <si>
    <t>IRS (Form 8822)</t>
  </si>
  <si>
    <t>Government</t>
  </si>
  <si>
    <t>Mail the form</t>
  </si>
  <si>
    <t>State DMV: license and registration</t>
  </si>
  <si>
    <t>Online or in person</t>
  </si>
  <si>
    <t>Check your state's deadline</t>
  </si>
  <si>
    <t>Voter registration</t>
  </si>
  <si>
    <t>vote.gov or county office</t>
  </si>
  <si>
    <t>Employer and payroll</t>
  </si>
  <si>
    <t>Work</t>
  </si>
  <si>
    <t>HR portal</t>
  </si>
  <si>
    <t>Bank</t>
  </si>
  <si>
    <t>App</t>
  </si>
  <si>
    <t>Credit cards</t>
  </si>
  <si>
    <t>Two cards</t>
  </si>
  <si>
    <t>Car insurance</t>
  </si>
  <si>
    <t>Insurance</t>
  </si>
  <si>
    <t>Phone</t>
  </si>
  <si>
    <t>Rate may change with ZIP</t>
  </si>
  <si>
    <t>Health insurance</t>
  </si>
  <si>
    <t>Website</t>
  </si>
  <si>
    <t>Doctor, dentist and pharmacy</t>
  </si>
  <si>
    <t>Health</t>
  </si>
  <si>
    <t>Kids' school</t>
  </si>
  <si>
    <t>New school starts Nov 30</t>
  </si>
  <si>
    <t>Phone carrier</t>
  </si>
  <si>
    <t>Bills</t>
  </si>
  <si>
    <t>Online shopping accounts</t>
  </si>
  <si>
    <t>Shopping</t>
  </si>
  <si>
    <t>Each website</t>
  </si>
  <si>
    <t>Amazon, Target, pharmacy</t>
  </si>
  <si>
    <t>Subscriptions and deliveries</t>
  </si>
  <si>
    <t>Meal kit, magazines</t>
  </si>
  <si>
    <t>Vet</t>
  </si>
  <si>
    <t>Pets</t>
  </si>
  <si>
    <t>Also update the microchip</t>
  </si>
  <si>
    <t>Friends and family</t>
  </si>
  <si>
    <t>Personal</t>
  </si>
  <si>
    <t>Text or card</t>
  </si>
  <si>
    <t>Room</t>
  </si>
  <si>
    <t>Item</t>
  </si>
  <si>
    <t>Condition at move-in</t>
  </si>
  <si>
    <t>Condition at move-out</t>
  </si>
  <si>
    <t>Photos taken</t>
  </si>
  <si>
    <t>Walls and paint</t>
  </si>
  <si>
    <t>Good</t>
  </si>
  <si>
    <t>Two small nail holes</t>
  </si>
  <si>
    <t>Carpet</t>
  </si>
  <si>
    <t>Stain by the door</t>
  </si>
  <si>
    <t>Same stain, cleaned</t>
  </si>
  <si>
    <t>Stain was there at move-in</t>
  </si>
  <si>
    <t>Windows and blinds</t>
  </si>
  <si>
    <t>Fridge and freezer</t>
  </si>
  <si>
    <t>Cleaned and defrosted</t>
  </si>
  <si>
    <t>Stove and oven</t>
  </si>
  <si>
    <t>Counters and cabinets</t>
  </si>
  <si>
    <t>Chip on corner counter</t>
  </si>
  <si>
    <t>Chip was there at move-in</t>
  </si>
  <si>
    <t>Dishwasher and sink</t>
  </si>
  <si>
    <t>Toilet, tub and sink</t>
  </si>
  <si>
    <t>Fan, lights and mirror</t>
  </si>
  <si>
    <t>Fan noisy</t>
  </si>
  <si>
    <t>Reported to landlord in March</t>
  </si>
  <si>
    <t>Walls, closet and doors</t>
  </si>
  <si>
    <t>Walls and floor</t>
  </si>
  <si>
    <t>Whole home</t>
  </si>
  <si>
    <t>Smoke alarms</t>
  </si>
  <si>
    <t>Working</t>
  </si>
  <si>
    <t>Keys and garage remotes</t>
  </si>
  <si>
    <t>3 keys, 1 remote</t>
  </si>
  <si>
    <t>Value</t>
  </si>
  <si>
    <t>Moving day</t>
  </si>
  <si>
    <t>Today's date</t>
  </si>
  <si>
    <t>Days until the move</t>
  </si>
  <si>
    <t>Tasks done</t>
  </si>
  <si>
    <t>Tasks overdue</t>
  </si>
  <si>
    <t>Tasks due this week</t>
  </si>
  <si>
    <t>Boxes</t>
  </si>
  <si>
    <t>Boxes packed</t>
  </si>
  <si>
    <t>Fragile boxes</t>
  </si>
  <si>
    <t>Boxes arrived</t>
  </si>
  <si>
    <t>Boxes unpacked</t>
  </si>
  <si>
    <t>Address changes left</t>
  </si>
  <si>
    <t>Boxes by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</si>
</sst>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3" customWidth="1"/>
    <col min="3" max="3" width="50" customWidth="1"/>
    <col min="4" max="4" width="11" customWidth="1"/>
    <col min="6" max="6" width="7" customWidth="1"/>
    <col min="7" max="7" width="1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8</v>
      </c>
      <c r="B2" s="3">
        <f>IF(ISNUMBER(A2),Summary!$B$2-A2*7,"")</f>
        <v>46291</v>
      </c>
      <c r="C2" t="s">
        <v>7</v>
      </c>
      <c r="D2" t="s">
        <v>8</v>
      </c>
      <c r="E2" t="s">
        <v>9</v>
      </c>
      <c r="F2" t="b">
        <v>1</v>
      </c>
      <c r="G2" t="str">
        <f>IF(ISBLANK(C2),"",IF(F2=TRUE,"Done",IF(NOT(ISNUMBER(B2)),"No date",IF(B2&lt;Summary!$B$3,"Overdue",IF(B2-Summary!$B$3&lt;=7,"This week","Later")))))</f>
        <v>Done</v>
      </c>
    </row>
    <row r="3" spans="1:7" x14ac:dyDescent="0.25">
      <c r="A3" s="2">
        <v>8</v>
      </c>
      <c r="B3" s="3">
        <f>IF(ISNUMBER(A3),Summary!$B$2-A3*7,"")</f>
        <v>46291</v>
      </c>
      <c r="C3" t="s">
        <v>10</v>
      </c>
      <c r="D3" t="s">
        <v>11</v>
      </c>
      <c r="E3" t="s">
        <v>12</v>
      </c>
      <c r="F3" t="b">
        <v>1</v>
      </c>
      <c r="G3" t="str">
        <f>IF(ISBLANK(C3),"",IF(F3=TRUE,"Done",IF(NOT(ISNUMBER(B3)),"No date",IF(B3&lt;Summary!$B$3,"Overdue",IF(B3-Summary!$B$3&lt;=7,"This week","Later")))))</f>
        <v>Done</v>
      </c>
    </row>
    <row r="4" spans="1:7" x14ac:dyDescent="0.25">
      <c r="A4" s="2">
        <v>8</v>
      </c>
      <c r="B4" s="3">
        <f>IF(ISNUMBER(A4),Summary!$B$2-A4*7,"")</f>
        <v>46291</v>
      </c>
      <c r="C4" t="s">
        <v>13</v>
      </c>
      <c r="D4" t="s">
        <v>14</v>
      </c>
      <c r="E4" t="s">
        <v>15</v>
      </c>
      <c r="F4" t="b">
        <v>1</v>
      </c>
      <c r="G4" t="str">
        <f>IF(ISBLANK(C4),"",IF(F4=TRUE,"Done",IF(NOT(ISNUMBER(B4)),"No date",IF(B4&lt;Summary!$B$3,"Overdue",IF(B4-Summary!$B$3&lt;=7,"This week","Later")))))</f>
        <v>Done</v>
      </c>
    </row>
    <row r="5" spans="1:7" x14ac:dyDescent="0.25">
      <c r="A5" s="2">
        <v>8</v>
      </c>
      <c r="B5" s="3">
        <f>IF(ISNUMBER(A5),Summary!$B$2-A5*7,"")</f>
        <v>46291</v>
      </c>
      <c r="C5" t="s">
        <v>16</v>
      </c>
      <c r="D5" t="s">
        <v>17</v>
      </c>
      <c r="E5" t="s">
        <v>15</v>
      </c>
      <c r="F5" t="b">
        <v>1</v>
      </c>
      <c r="G5" t="str">
        <f>IF(ISBLANK(C5),"",IF(F5=TRUE,"Done",IF(NOT(ISNUMBER(B5)),"No date",IF(B5&lt;Summary!$B$3,"Overdue",IF(B5-Summary!$B$3&lt;=7,"This week","Later")))))</f>
        <v>Done</v>
      </c>
    </row>
    <row r="6" spans="1:7" x14ac:dyDescent="0.25">
      <c r="A6" s="2">
        <v>6</v>
      </c>
      <c r="B6" s="3">
        <f>IF(ISNUMBER(A6),Summary!$B$2-A6*7,"")</f>
        <v>46305</v>
      </c>
      <c r="C6" t="s">
        <v>18</v>
      </c>
      <c r="D6" t="s">
        <v>11</v>
      </c>
      <c r="E6" t="s">
        <v>12</v>
      </c>
      <c r="F6" t="b">
        <v>1</v>
      </c>
      <c r="G6" t="str">
        <f>IF(ISBLANK(C6),"",IF(F6=TRUE,"Done",IF(NOT(ISNUMBER(B6)),"No date",IF(B6&lt;Summary!$B$3,"Overdue",IF(B6-Summary!$B$3&lt;=7,"This week","Later")))))</f>
        <v>Done</v>
      </c>
    </row>
    <row r="7" spans="1:7" x14ac:dyDescent="0.25">
      <c r="A7" s="2">
        <v>6</v>
      </c>
      <c r="B7" s="3">
        <f>IF(ISNUMBER(A7),Summary!$B$2-A7*7,"")</f>
        <v>46305</v>
      </c>
      <c r="C7" t="s">
        <v>19</v>
      </c>
      <c r="D7" t="s">
        <v>17</v>
      </c>
      <c r="E7" t="s">
        <v>12</v>
      </c>
      <c r="F7" t="b">
        <v>1</v>
      </c>
      <c r="G7" t="str">
        <f>IF(ISBLANK(C7),"",IF(F7=TRUE,"Done",IF(NOT(ISNUMBER(B7)),"No date",IF(B7&lt;Summary!$B$3,"Overdue",IF(B7-Summary!$B$3&lt;=7,"This week","Later")))))</f>
        <v>Done</v>
      </c>
    </row>
    <row r="8" spans="1:7" x14ac:dyDescent="0.25">
      <c r="A8" s="2">
        <v>6</v>
      </c>
      <c r="B8" s="3">
        <f>IF(ISNUMBER(A8),Summary!$B$2-A8*7,"")</f>
        <v>46305</v>
      </c>
      <c r="C8" t="s">
        <v>20</v>
      </c>
      <c r="D8" t="s">
        <v>21</v>
      </c>
      <c r="E8" t="s">
        <v>9</v>
      </c>
      <c r="F8" t="b">
        <v>0</v>
      </c>
      <c r="G8" t="str">
        <f>IF(ISBLANK(C8),"",IF(F8=TRUE,"Done",IF(NOT(ISNUMBER(B8)),"No date",IF(B8&lt;Summary!$B$3,"Overdue",IF(B8-Summary!$B$3&lt;=7,"This week","Later")))))</f>
        <v>Overdue</v>
      </c>
    </row>
    <row r="9" spans="1:7" x14ac:dyDescent="0.25">
      <c r="A9" s="2">
        <v>6</v>
      </c>
      <c r="B9" s="3">
        <f>IF(ISNUMBER(A9),Summary!$B$2-A9*7,"")</f>
        <v>46305</v>
      </c>
      <c r="C9" t="s">
        <v>22</v>
      </c>
      <c r="D9" t="s">
        <v>17</v>
      </c>
      <c r="E9" t="s">
        <v>15</v>
      </c>
      <c r="F9" t="b">
        <v>1</v>
      </c>
      <c r="G9" t="str">
        <f>IF(ISBLANK(C9),"",IF(F9=TRUE,"Done",IF(NOT(ISNUMBER(B9)),"No date",IF(B9&lt;Summary!$B$3,"Overdue",IF(B9-Summary!$B$3&lt;=7,"This week","Later")))))</f>
        <v>Done</v>
      </c>
    </row>
    <row r="10" spans="1:7" x14ac:dyDescent="0.25">
      <c r="A10" s="2">
        <v>4</v>
      </c>
      <c r="B10" s="3">
        <f>IF(ISNUMBER(A10),Summary!$B$2-A10*7,"")</f>
        <v>46319</v>
      </c>
      <c r="C10" t="s">
        <v>23</v>
      </c>
      <c r="D10" t="s">
        <v>24</v>
      </c>
      <c r="E10" t="s">
        <v>9</v>
      </c>
      <c r="F10" t="b">
        <v>1</v>
      </c>
      <c r="G10" t="str">
        <f>IF(ISBLANK(C10),"",IF(F10=TRUE,"Done",IF(NOT(ISNUMBER(B10)),"No date",IF(B10&lt;Summary!$B$3,"Overdue",IF(B10-Summary!$B$3&lt;=7,"This week","Later")))))</f>
        <v>Done</v>
      </c>
    </row>
    <row r="11" spans="1:7" x14ac:dyDescent="0.25">
      <c r="A11" s="2">
        <v>4</v>
      </c>
      <c r="B11" s="3">
        <f>IF(ISNUMBER(A11),Summary!$B$2-A11*7,"")</f>
        <v>46319</v>
      </c>
      <c r="C11" t="s">
        <v>25</v>
      </c>
      <c r="D11" t="s">
        <v>24</v>
      </c>
      <c r="E11" t="s">
        <v>9</v>
      </c>
      <c r="F11" t="b">
        <v>1</v>
      </c>
      <c r="G11" t="str">
        <f>IF(ISBLANK(C11),"",IF(F11=TRUE,"Done",IF(NOT(ISNUMBER(B11)),"No date",IF(B11&lt;Summary!$B$3,"Overdue",IF(B11-Summary!$B$3&lt;=7,"This week","Later")))))</f>
        <v>Done</v>
      </c>
    </row>
    <row r="12" spans="1:7" x14ac:dyDescent="0.25">
      <c r="A12" s="2">
        <v>4</v>
      </c>
      <c r="B12" s="3">
        <f>IF(ISNUMBER(A12),Summary!$B$2-A12*7,"")</f>
        <v>46319</v>
      </c>
      <c r="C12" t="s">
        <v>26</v>
      </c>
      <c r="D12" t="s">
        <v>24</v>
      </c>
      <c r="E12" t="s">
        <v>12</v>
      </c>
      <c r="F12" t="b">
        <v>0</v>
      </c>
      <c r="G12" t="str">
        <f>IF(ISBLANK(C12),"",IF(F12=TRUE,"Done",IF(NOT(ISNUMBER(B12)),"No date",IF(B12&lt;Summary!$B$3,"Overdue",IF(B12-Summary!$B$3&lt;=7,"This week","Later")))))</f>
        <v>Overdue</v>
      </c>
    </row>
    <row r="13" spans="1:7" x14ac:dyDescent="0.25">
      <c r="A13" s="2">
        <v>4</v>
      </c>
      <c r="B13" s="3">
        <f>IF(ISNUMBER(A13),Summary!$B$2-A13*7,"")</f>
        <v>46319</v>
      </c>
      <c r="C13" t="s">
        <v>27</v>
      </c>
      <c r="D13" t="s">
        <v>17</v>
      </c>
      <c r="E13" t="s">
        <v>15</v>
      </c>
      <c r="F13" t="b">
        <v>1</v>
      </c>
      <c r="G13" t="str">
        <f>IF(ISBLANK(C13),"",IF(F13=TRUE,"Done",IF(NOT(ISNUMBER(B13)),"No date",IF(B13&lt;Summary!$B$3,"Overdue",IF(B13-Summary!$B$3&lt;=7,"This week","Later")))))</f>
        <v>Done</v>
      </c>
    </row>
    <row r="14" spans="1:7" x14ac:dyDescent="0.25">
      <c r="A14" s="2">
        <v>4</v>
      </c>
      <c r="B14" s="3">
        <f>IF(ISNUMBER(A14),Summary!$B$2-A14*7,"")</f>
        <v>46319</v>
      </c>
      <c r="C14" t="s">
        <v>28</v>
      </c>
      <c r="D14" t="s">
        <v>29</v>
      </c>
      <c r="E14" t="s">
        <v>9</v>
      </c>
      <c r="F14" t="b">
        <v>1</v>
      </c>
      <c r="G14" t="str">
        <f>IF(ISBLANK(C14),"",IF(F14=TRUE,"Done",IF(NOT(ISNUMBER(B14)),"No date",IF(B14&lt;Summary!$B$3,"Overdue",IF(B14-Summary!$B$3&lt;=7,"This week","Later")))))</f>
        <v>Done</v>
      </c>
    </row>
    <row r="15" spans="1:7" x14ac:dyDescent="0.25">
      <c r="A15" s="2">
        <v>2</v>
      </c>
      <c r="B15" s="3">
        <f>IF(ISNUMBER(A15),Summary!$B$2-A15*7,"")</f>
        <v>46333</v>
      </c>
      <c r="C15" t="s">
        <v>30</v>
      </c>
      <c r="D15" t="s">
        <v>11</v>
      </c>
      <c r="E15" t="s">
        <v>12</v>
      </c>
      <c r="F15" t="b">
        <v>0</v>
      </c>
      <c r="G15" t="str">
        <f>IF(ISBLANK(C15),"",IF(F15=TRUE,"Done",IF(NOT(ISNUMBER(B15)),"No date",IF(B15&lt;Summary!$B$3,"Overdue",IF(B15-Summary!$B$3&lt;=7,"This week","Later")))))</f>
        <v>This week</v>
      </c>
    </row>
    <row r="16" spans="1:7" x14ac:dyDescent="0.25">
      <c r="A16" s="2">
        <v>2</v>
      </c>
      <c r="B16" s="3">
        <f>IF(ISNUMBER(A16),Summary!$B$2-A16*7,"")</f>
        <v>46333</v>
      </c>
      <c r="C16" t="s">
        <v>31</v>
      </c>
      <c r="D16" t="s">
        <v>21</v>
      </c>
      <c r="E16" t="s">
        <v>9</v>
      </c>
      <c r="F16" t="b">
        <v>0</v>
      </c>
      <c r="G16" t="str">
        <f>IF(ISBLANK(C16),"",IF(F16=TRUE,"Done",IF(NOT(ISNUMBER(B16)),"No date",IF(B16&lt;Summary!$B$3,"Overdue",IF(B16-Summary!$B$3&lt;=7,"This week","Later")))))</f>
        <v>This week</v>
      </c>
    </row>
    <row r="17" spans="1:7" x14ac:dyDescent="0.25">
      <c r="A17" s="2">
        <v>2</v>
      </c>
      <c r="B17" s="3">
        <f>IF(ISNUMBER(A17),Summary!$B$2-A17*7,"")</f>
        <v>46333</v>
      </c>
      <c r="C17" t="s">
        <v>32</v>
      </c>
      <c r="D17" t="s">
        <v>21</v>
      </c>
      <c r="E17" t="s">
        <v>9</v>
      </c>
      <c r="F17" t="b">
        <v>0</v>
      </c>
      <c r="G17" t="str">
        <f>IF(ISBLANK(C17),"",IF(F17=TRUE,"Done",IF(NOT(ISNUMBER(B17)),"No date",IF(B17&lt;Summary!$B$3,"Overdue",IF(B17-Summary!$B$3&lt;=7,"This week","Later")))))</f>
        <v>This week</v>
      </c>
    </row>
    <row r="18" spans="1:7" x14ac:dyDescent="0.25">
      <c r="A18" s="2">
        <v>2</v>
      </c>
      <c r="B18" s="3">
        <f>IF(ISNUMBER(A18),Summary!$B$2-A18*7,"")</f>
        <v>46333</v>
      </c>
      <c r="C18" t="s">
        <v>33</v>
      </c>
      <c r="D18" t="s">
        <v>29</v>
      </c>
      <c r="E18" t="s">
        <v>15</v>
      </c>
      <c r="F18" t="b">
        <v>0</v>
      </c>
      <c r="G18" t="str">
        <f>IF(ISBLANK(C18),"",IF(F18=TRUE,"Done",IF(NOT(ISNUMBER(B18)),"No date",IF(B18&lt;Summary!$B$3,"Overdue",IF(B18-Summary!$B$3&lt;=7,"This week","Later")))))</f>
        <v>This week</v>
      </c>
    </row>
    <row r="19" spans="1:7" x14ac:dyDescent="0.25">
      <c r="A19" s="2">
        <v>2</v>
      </c>
      <c r="B19" s="3">
        <f>IF(ISNUMBER(A19),Summary!$B$2-A19*7,"")</f>
        <v>46333</v>
      </c>
      <c r="C19" t="s">
        <v>34</v>
      </c>
      <c r="D19" t="s">
        <v>8</v>
      </c>
      <c r="E19" t="s">
        <v>12</v>
      </c>
      <c r="F19" t="b">
        <v>1</v>
      </c>
      <c r="G19" t="str">
        <f>IF(ISBLANK(C19),"",IF(F19=TRUE,"Done",IF(NOT(ISNUMBER(B19)),"No date",IF(B19&lt;Summary!$B$3,"Overdue",IF(B19-Summary!$B$3&lt;=7,"This week","Later")))))</f>
        <v>Done</v>
      </c>
    </row>
    <row r="20" spans="1:7" x14ac:dyDescent="0.25">
      <c r="A20" s="2">
        <v>1</v>
      </c>
      <c r="B20" s="3">
        <f>IF(ISNUMBER(A20),Summary!$B$2-A20*7,"")</f>
        <v>46340</v>
      </c>
      <c r="C20" t="s">
        <v>35</v>
      </c>
      <c r="D20" t="s">
        <v>17</v>
      </c>
      <c r="E20" t="s">
        <v>15</v>
      </c>
      <c r="F20" t="b">
        <v>0</v>
      </c>
      <c r="G20" t="str">
        <f>IF(ISBLANK(C20),"",IF(F20=TRUE,"Done",IF(NOT(ISNUMBER(B20)),"No date",IF(B20&lt;Summary!$B$3,"Overdue",IF(B20-Summary!$B$3&lt;=7,"This week","Later")))))</f>
        <v>Later</v>
      </c>
    </row>
    <row r="21" spans="1:7" x14ac:dyDescent="0.25">
      <c r="A21" s="2">
        <v>1</v>
      </c>
      <c r="B21" s="3">
        <f>IF(ISNUMBER(A21),Summary!$B$2-A21*7,"")</f>
        <v>46340</v>
      </c>
      <c r="C21" t="s">
        <v>36</v>
      </c>
      <c r="D21" t="s">
        <v>17</v>
      </c>
      <c r="E21" t="s">
        <v>9</v>
      </c>
      <c r="F21" t="b">
        <v>0</v>
      </c>
      <c r="G21" t="str">
        <f>IF(ISBLANK(C21),"",IF(F21=TRUE,"Done",IF(NOT(ISNUMBER(B21)),"No date",IF(B21&lt;Summary!$B$3,"Overdue",IF(B21-Summary!$B$3&lt;=7,"This week","Later")))))</f>
        <v>Later</v>
      </c>
    </row>
    <row r="22" spans="1:7" x14ac:dyDescent="0.25">
      <c r="A22" s="2">
        <v>1</v>
      </c>
      <c r="B22" s="3">
        <f>IF(ISNUMBER(A22),Summary!$B$2-A22*7,"")</f>
        <v>46340</v>
      </c>
      <c r="C22" t="s">
        <v>37</v>
      </c>
      <c r="D22" t="s">
        <v>8</v>
      </c>
      <c r="E22" t="s">
        <v>12</v>
      </c>
      <c r="F22" t="b">
        <v>0</v>
      </c>
      <c r="G22" t="str">
        <f>IF(ISBLANK(C22),"",IF(F22=TRUE,"Done",IF(NOT(ISNUMBER(B22)),"No date",IF(B22&lt;Summary!$B$3,"Overdue",IF(B22-Summary!$B$3&lt;=7,"This week","Later")))))</f>
        <v>Later</v>
      </c>
    </row>
    <row r="23" spans="1:7" x14ac:dyDescent="0.25">
      <c r="A23" s="2">
        <v>1</v>
      </c>
      <c r="B23" s="3">
        <f>IF(ISNUMBER(A23),Summary!$B$2-A23*7,"")</f>
        <v>46340</v>
      </c>
      <c r="C23" t="s">
        <v>38</v>
      </c>
      <c r="D23" t="s">
        <v>14</v>
      </c>
      <c r="E23" t="s">
        <v>12</v>
      </c>
      <c r="F23" t="b">
        <v>0</v>
      </c>
      <c r="G23" t="str">
        <f>IF(ISBLANK(C23),"",IF(F23=TRUE,"Done",IF(NOT(ISNUMBER(B23)),"No date",IF(B23&lt;Summary!$B$3,"Overdue",IF(B23-Summary!$B$3&lt;=7,"This week","Later")))))</f>
        <v>Later</v>
      </c>
    </row>
    <row r="24" spans="1:7" x14ac:dyDescent="0.25">
      <c r="A24" s="2">
        <v>0</v>
      </c>
      <c r="B24" s="3">
        <f>IF(ISNUMBER(A24),Summary!$B$2-A24*7,"")</f>
        <v>46347</v>
      </c>
      <c r="C24" t="s">
        <v>39</v>
      </c>
      <c r="D24" t="s">
        <v>8</v>
      </c>
      <c r="E24" t="s">
        <v>15</v>
      </c>
      <c r="F24" t="b">
        <v>0</v>
      </c>
      <c r="G24" t="str">
        <f>IF(ISBLANK(C24),"",IF(F24=TRUE,"Done",IF(NOT(ISNUMBER(B24)),"No date",IF(B24&lt;Summary!$B$3,"Overdue",IF(B24-Summary!$B$3&lt;=7,"This week","Later")))))</f>
        <v>Later</v>
      </c>
    </row>
    <row r="25" spans="1:7" x14ac:dyDescent="0.25">
      <c r="A25" s="2">
        <v>0</v>
      </c>
      <c r="B25" s="3">
        <f>IF(ISNUMBER(A25),Summary!$B$2-A25*7,"")</f>
        <v>46347</v>
      </c>
      <c r="C25" t="s">
        <v>40</v>
      </c>
      <c r="D25" t="s">
        <v>24</v>
      </c>
      <c r="E25" t="s">
        <v>12</v>
      </c>
      <c r="F25" t="b">
        <v>0</v>
      </c>
      <c r="G25" t="str">
        <f>IF(ISBLANK(C25),"",IF(F25=TRUE,"Done",IF(NOT(ISNUMBER(B25)),"No date",IF(B25&lt;Summary!$B$3,"Overdue",IF(B25-Summary!$B$3&lt;=7,"This week","Later")))))</f>
        <v>Later</v>
      </c>
    </row>
    <row r="26" spans="1:7" x14ac:dyDescent="0.25">
      <c r="A26" s="2">
        <v>0</v>
      </c>
      <c r="B26" s="3">
        <f>IF(ISNUMBER(A26),Summary!$B$2-A26*7,"")</f>
        <v>46347</v>
      </c>
      <c r="C26" t="s">
        <v>41</v>
      </c>
      <c r="D26" t="s">
        <v>8</v>
      </c>
      <c r="E26" t="s">
        <v>9</v>
      </c>
      <c r="F26" t="b">
        <v>0</v>
      </c>
      <c r="G26" t="str">
        <f>IF(ISBLANK(C26),"",IF(F26=TRUE,"Done",IF(NOT(ISNUMBER(B26)),"No date",IF(B26&lt;Summary!$B$3,"Overdue",IF(B26-Summary!$B$3&lt;=7,"This week","Later")))))</f>
        <v>Later</v>
      </c>
    </row>
    <row r="27" spans="1:7" x14ac:dyDescent="0.25">
      <c r="A27" s="2">
        <v>-1</v>
      </c>
      <c r="B27" s="3">
        <f>IF(ISNUMBER(A27),Summary!$B$2-A27*7,"")</f>
        <v>46354</v>
      </c>
      <c r="C27" t="s">
        <v>42</v>
      </c>
      <c r="D27" t="s">
        <v>43</v>
      </c>
      <c r="E27" t="s">
        <v>15</v>
      </c>
      <c r="F27" t="b">
        <v>0</v>
      </c>
      <c r="G27" t="str">
        <f>IF(ISBLANK(C27),"",IF(F27=TRUE,"Done",IF(NOT(ISNUMBER(B27)),"No date",IF(B27&lt;Summary!$B$3,"Overdue",IF(B27-Summary!$B$3&lt;=7,"This week","Later")))))</f>
        <v>Later</v>
      </c>
    </row>
    <row r="28" spans="1:7" x14ac:dyDescent="0.25">
      <c r="A28" s="2">
        <v>-1</v>
      </c>
      <c r="B28" s="3">
        <f>IF(ISNUMBER(A28),Summary!$B$2-A28*7,"")</f>
        <v>46354</v>
      </c>
      <c r="C28" t="s">
        <v>44</v>
      </c>
      <c r="D28" t="s">
        <v>43</v>
      </c>
      <c r="E28" t="s">
        <v>12</v>
      </c>
      <c r="F28" t="b">
        <v>0</v>
      </c>
      <c r="G28" t="str">
        <f>IF(ISBLANK(C28),"",IF(F28=TRUE,"Done",IF(NOT(ISNUMBER(B28)),"No date",IF(B28&lt;Summary!$B$3,"Overdue",IF(B28-Summary!$B$3&lt;=7,"This week","Later")))))</f>
        <v>Later</v>
      </c>
    </row>
    <row r="29" spans="1:7" x14ac:dyDescent="0.25">
      <c r="A29" s="2">
        <v>-1</v>
      </c>
      <c r="B29" s="3">
        <f>IF(ISNUMBER(A29),Summary!$B$2-A29*7,"")</f>
        <v>46354</v>
      </c>
      <c r="C29" t="s">
        <v>45</v>
      </c>
      <c r="D29" t="s">
        <v>8</v>
      </c>
      <c r="E29" t="s">
        <v>12</v>
      </c>
      <c r="F29" t="b">
        <v>0</v>
      </c>
      <c r="G29" t="str">
        <f>IF(ISBLANK(C29),"",IF(F29=TRUE,"Done",IF(NOT(ISNUMBER(B29)),"No date",IF(B29&lt;Summary!$B$3,"Overdue",IF(B29-Summary!$B$3&lt;=7,"This week","Later")))))</f>
        <v>Later</v>
      </c>
    </row>
    <row r="30" spans="1:7" x14ac:dyDescent="0.25">
      <c r="A30" s="2">
        <v>-2</v>
      </c>
      <c r="B30" s="3">
        <f>IF(ISNUMBER(A30),Summary!$B$2-A30*7,"")</f>
        <v>46361</v>
      </c>
      <c r="C30" t="s">
        <v>46</v>
      </c>
      <c r="D30" t="s">
        <v>29</v>
      </c>
      <c r="E30" t="s">
        <v>15</v>
      </c>
      <c r="F30" t="b">
        <v>0</v>
      </c>
      <c r="G30" t="str">
        <f>IF(ISBLANK(C30),"",IF(F30=TRUE,"Done",IF(NOT(ISNUMBER(B30)),"No date",IF(B30&lt;Summary!$B$3,"Overdue",IF(B30-Summary!$B$3&lt;=7,"This week","Later")))))</f>
        <v>Later</v>
      </c>
    </row>
    <row r="31" spans="1:7" x14ac:dyDescent="0.25">
      <c r="A31" s="2">
        <v>-2</v>
      </c>
      <c r="B31" s="3">
        <f>IF(ISNUMBER(A31),Summary!$B$2-A31*7,"")</f>
        <v>46361</v>
      </c>
      <c r="C31" t="s">
        <v>47</v>
      </c>
      <c r="D31" t="s">
        <v>29</v>
      </c>
      <c r="E31" t="s">
        <v>15</v>
      </c>
      <c r="F31" t="b">
        <v>0</v>
      </c>
      <c r="G31" t="str">
        <f>IF(ISBLANK(C31),"",IF(F31=TRUE,"Done",IF(NOT(ISNUMBER(B31)),"No date",IF(B31&lt;Summary!$B$3,"Overdue",IF(B31-Summary!$B$3&lt;=7,"This week","Later")))))</f>
        <v>Later</v>
      </c>
    </row>
    <row r="32" spans="1:7" x14ac:dyDescent="0.25">
      <c r="A32" s="2">
        <v>-4</v>
      </c>
      <c r="B32" s="3">
        <f>IF(ISNUMBER(A32),Summary!$B$2-A32*7,"")</f>
        <v>46375</v>
      </c>
      <c r="C32" t="s">
        <v>48</v>
      </c>
      <c r="D32" t="s">
        <v>14</v>
      </c>
      <c r="E32" t="s">
        <v>9</v>
      </c>
      <c r="F32" t="b">
        <v>0</v>
      </c>
      <c r="G32" t="str">
        <f>IF(ISBLANK(C32),"",IF(F32=TRUE,"Done",IF(NOT(ISNUMBER(B32)),"No date",IF(B32&lt;Summary!$B$3,"Overdue",IF(B32-Summary!$B$3&lt;=7,"This week","Later")))))</f>
        <v>Later</v>
      </c>
    </row>
    <row r="33" spans="1:7" x14ac:dyDescent="0.25">
      <c r="A33" s="2"/>
      <c r="B33" s="3" t="str">
        <f>IF(ISNUMBER(A33),Summary!$B$2-A33*7,"")</f>
        <v/>
      </c>
      <c r="F33" t="b">
        <v>0</v>
      </c>
      <c r="G33" t="str">
        <f>IF(ISBLANK(C33),"",IF(F33=TRUE,"Done",IF(NOT(ISNUMBER(B33)),"No date",IF(B33&lt;Summary!$B$3,"Overdue",IF(B33-Summary!$B$3&lt;=7,"This week","Later")))))</f>
        <v/>
      </c>
    </row>
    <row r="34" spans="1:7" x14ac:dyDescent="0.25">
      <c r="A34" s="2"/>
      <c r="B34" s="3" t="str">
        <f>IF(ISNUMBER(A34),Summary!$B$2-A34*7,"")</f>
        <v/>
      </c>
      <c r="F34" t="b">
        <v>0</v>
      </c>
      <c r="G34" t="str">
        <f>IF(ISBLANK(C34),"",IF(F34=TRUE,"Done",IF(NOT(ISNUMBER(B34)),"No date",IF(B34&lt;Summary!$B$3,"Overdue",IF(B34-Summary!$B$3&lt;=7,"This week","Later")))))</f>
        <v/>
      </c>
    </row>
    <row r="35" spans="1:7" x14ac:dyDescent="0.25">
      <c r="A35" s="2"/>
      <c r="B35" s="3" t="str">
        <f>IF(ISNUMBER(A35),Summary!$B$2-A35*7,"")</f>
        <v/>
      </c>
      <c r="F35" t="b">
        <v>0</v>
      </c>
      <c r="G35" t="str">
        <f>IF(ISBLANK(C35),"",IF(F35=TRUE,"Done",IF(NOT(ISNUMBER(B35)),"No date",IF(B35&lt;Summary!$B$3,"Overdue",IF(B35-Summary!$B$3&lt;=7,"This week","Later")))))</f>
        <v/>
      </c>
    </row>
    <row r="36" spans="1:7" x14ac:dyDescent="0.25">
      <c r="A36" s="2"/>
      <c r="B36" s="3" t="str">
        <f>IF(ISNUMBER(A36),Summary!$B$2-A36*7,"")</f>
        <v/>
      </c>
      <c r="F36" t="b">
        <v>0</v>
      </c>
      <c r="G36" t="str">
        <f>IF(ISBLANK(C36),"",IF(F36=TRUE,"Done",IF(NOT(ISNUMBER(B36)),"No date",IF(B36&lt;Summary!$B$3,"Overdue",IF(B36-Summary!$B$3&lt;=7,"This week","Later")))))</f>
        <v/>
      </c>
    </row>
    <row r="37" spans="1:7" x14ac:dyDescent="0.25">
      <c r="A37" s="2"/>
      <c r="B37" s="3" t="str">
        <f>IF(ISNUMBER(A37),Summary!$B$2-A37*7,"")</f>
        <v/>
      </c>
      <c r="F37" t="b">
        <v>0</v>
      </c>
      <c r="G37" t="str">
        <f>IF(ISBLANK(C37),"",IF(F37=TRUE,"Done",IF(NOT(ISNUMBER(B37)),"No date",IF(B37&lt;Summary!$B$3,"Overdue",IF(B37-Summary!$B$3&lt;=7,"This week","Later")))))</f>
        <v/>
      </c>
    </row>
    <row r="38" spans="1:7" x14ac:dyDescent="0.25">
      <c r="A38" s="2"/>
      <c r="B38" s="3" t="str">
        <f>IF(ISNUMBER(A38),Summary!$B$2-A38*7,"")</f>
        <v/>
      </c>
      <c r="F38" t="b">
        <v>0</v>
      </c>
      <c r="G38" t="str">
        <f>IF(ISBLANK(C38),"",IF(F38=TRUE,"Done",IF(NOT(ISNUMBER(B38)),"No date",IF(B38&lt;Summary!$B$3,"Overdue",IF(B38-Summary!$B$3&lt;=7,"This week","Later")))))</f>
        <v/>
      </c>
    </row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</sheetData>
  <dataValidations count="2">
    <dataValidation type="list" allowBlank="1" sqref="F10:F50">
      <formula1>"TRUE,FALSE"</formula1>
    </dataValidation>
    <dataValidation type="list" allowBlank="1" sqref="F2:F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5" customWidth="1"/>
    <col min="3" max="3" width="30" customWidth="1"/>
    <col min="4" max="6" width="8" customWidth="1"/>
    <col min="8" max="8" width="22" customWidth="1"/>
  </cols>
  <sheetData>
    <row r="1" spans="1:8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</row>
    <row r="2" spans="1:8" x14ac:dyDescent="0.25">
      <c r="A2" s="2">
        <v>1</v>
      </c>
      <c r="B2" t="s">
        <v>57</v>
      </c>
      <c r="C2" t="s">
        <v>58</v>
      </c>
      <c r="D2" t="b">
        <v>1</v>
      </c>
      <c r="E2" t="b">
        <v>1</v>
      </c>
      <c r="F2" t="b">
        <v>0</v>
      </c>
      <c r="G2" t="b">
        <v>0</v>
      </c>
      <c r="H2" t="s">
        <v>59</v>
      </c>
    </row>
    <row r="3" spans="1:8" x14ac:dyDescent="0.25">
      <c r="A3" s="2">
        <v>2</v>
      </c>
      <c r="B3" t="s">
        <v>57</v>
      </c>
      <c r="C3" t="s">
        <v>60</v>
      </c>
      <c r="D3" t="b">
        <v>1</v>
      </c>
      <c r="E3" t="b">
        <v>1</v>
      </c>
      <c r="F3" t="b">
        <v>0</v>
      </c>
      <c r="G3" t="b">
        <v>0</v>
      </c>
    </row>
    <row r="4" spans="1:8" x14ac:dyDescent="0.25">
      <c r="A4" s="2">
        <v>3</v>
      </c>
      <c r="B4" t="s">
        <v>57</v>
      </c>
      <c r="C4" t="s">
        <v>61</v>
      </c>
      <c r="D4" t="b">
        <v>0</v>
      </c>
      <c r="E4" t="b">
        <v>1</v>
      </c>
      <c r="F4" t="b">
        <v>0</v>
      </c>
      <c r="G4" t="b">
        <v>0</v>
      </c>
    </row>
    <row r="5" spans="1:8" x14ac:dyDescent="0.25">
      <c r="A5" s="2">
        <v>4</v>
      </c>
      <c r="B5" t="s">
        <v>57</v>
      </c>
      <c r="C5" t="s">
        <v>62</v>
      </c>
      <c r="D5" t="b">
        <v>0</v>
      </c>
      <c r="E5" t="b">
        <v>1</v>
      </c>
      <c r="F5" t="b">
        <v>0</v>
      </c>
      <c r="G5" t="b">
        <v>0</v>
      </c>
    </row>
    <row r="6" spans="1:8" x14ac:dyDescent="0.25">
      <c r="A6" s="2">
        <v>5</v>
      </c>
      <c r="B6" t="s">
        <v>57</v>
      </c>
      <c r="C6" t="s">
        <v>63</v>
      </c>
      <c r="D6" t="b">
        <v>0</v>
      </c>
      <c r="E6" t="b">
        <v>0</v>
      </c>
      <c r="F6" t="b">
        <v>0</v>
      </c>
      <c r="G6" t="b">
        <v>0</v>
      </c>
    </row>
    <row r="7" spans="1:8" x14ac:dyDescent="0.25">
      <c r="A7" s="2">
        <v>6</v>
      </c>
      <c r="B7" t="s">
        <v>64</v>
      </c>
      <c r="C7" t="s">
        <v>65</v>
      </c>
      <c r="D7" t="b">
        <v>0</v>
      </c>
      <c r="E7" t="b">
        <v>1</v>
      </c>
      <c r="F7" t="b">
        <v>0</v>
      </c>
      <c r="G7" t="b">
        <v>0</v>
      </c>
    </row>
    <row r="8" spans="1:8" x14ac:dyDescent="0.25">
      <c r="A8" s="2">
        <v>7</v>
      </c>
      <c r="B8" t="s">
        <v>64</v>
      </c>
      <c r="C8" t="s">
        <v>66</v>
      </c>
      <c r="D8" t="b">
        <v>1</v>
      </c>
      <c r="E8" t="b">
        <v>1</v>
      </c>
      <c r="F8" t="b">
        <v>0</v>
      </c>
      <c r="G8" t="b">
        <v>0</v>
      </c>
    </row>
    <row r="9" spans="1:8" x14ac:dyDescent="0.25">
      <c r="A9" s="2">
        <v>8</v>
      </c>
      <c r="B9" t="s">
        <v>64</v>
      </c>
      <c r="C9" t="s">
        <v>67</v>
      </c>
      <c r="D9" t="b">
        <v>0</v>
      </c>
      <c r="E9" t="b">
        <v>1</v>
      </c>
      <c r="F9" t="b">
        <v>0</v>
      </c>
      <c r="G9" t="b">
        <v>0</v>
      </c>
    </row>
    <row r="10" spans="1:8" x14ac:dyDescent="0.25">
      <c r="A10" s="2">
        <v>9</v>
      </c>
      <c r="B10" t="s">
        <v>68</v>
      </c>
      <c r="C10" t="s">
        <v>69</v>
      </c>
      <c r="D10" t="b">
        <v>0</v>
      </c>
      <c r="E10" t="b">
        <v>1</v>
      </c>
      <c r="F10" t="b">
        <v>0</v>
      </c>
      <c r="G10" t="b">
        <v>0</v>
      </c>
    </row>
    <row r="11" spans="1:8" x14ac:dyDescent="0.25">
      <c r="A11" s="2">
        <v>10</v>
      </c>
      <c r="B11" t="s">
        <v>68</v>
      </c>
      <c r="C11" t="s">
        <v>70</v>
      </c>
      <c r="D11" t="b">
        <v>0</v>
      </c>
      <c r="E11" t="b">
        <v>1</v>
      </c>
      <c r="F11" t="b">
        <v>0</v>
      </c>
      <c r="G11" t="b">
        <v>0</v>
      </c>
    </row>
    <row r="12" spans="1:8" x14ac:dyDescent="0.25">
      <c r="A12" s="2">
        <v>11</v>
      </c>
      <c r="B12" t="s">
        <v>68</v>
      </c>
      <c r="C12" t="s">
        <v>71</v>
      </c>
      <c r="D12" t="b">
        <v>1</v>
      </c>
      <c r="E12" t="b">
        <v>0</v>
      </c>
      <c r="F12" t="b">
        <v>0</v>
      </c>
      <c r="G12" t="b">
        <v>0</v>
      </c>
    </row>
    <row r="13" spans="1:8" x14ac:dyDescent="0.25">
      <c r="A13" s="2">
        <v>12</v>
      </c>
      <c r="B13" t="s">
        <v>72</v>
      </c>
      <c r="C13" t="s">
        <v>73</v>
      </c>
      <c r="D13" t="b">
        <v>0</v>
      </c>
      <c r="E13" t="b">
        <v>1</v>
      </c>
      <c r="F13" t="b">
        <v>0</v>
      </c>
      <c r="G13" t="b">
        <v>0</v>
      </c>
    </row>
    <row r="14" spans="1:8" x14ac:dyDescent="0.25">
      <c r="A14" s="2">
        <v>13</v>
      </c>
      <c r="B14" t="s">
        <v>72</v>
      </c>
      <c r="C14" t="s">
        <v>74</v>
      </c>
      <c r="D14" t="b">
        <v>0</v>
      </c>
      <c r="E14" t="b">
        <v>1</v>
      </c>
      <c r="F14" t="b">
        <v>0</v>
      </c>
      <c r="G14" t="b">
        <v>0</v>
      </c>
    </row>
    <row r="15" spans="1:8" x14ac:dyDescent="0.25">
      <c r="A15" s="2">
        <v>14</v>
      </c>
      <c r="B15" t="s">
        <v>75</v>
      </c>
      <c r="C15" t="s">
        <v>76</v>
      </c>
      <c r="D15" t="b">
        <v>0</v>
      </c>
      <c r="E15" t="b">
        <v>0</v>
      </c>
      <c r="F15" t="b">
        <v>0</v>
      </c>
      <c r="G15" t="b">
        <v>0</v>
      </c>
    </row>
    <row r="16" spans="1:8" x14ac:dyDescent="0.25">
      <c r="A16" s="2">
        <v>15</v>
      </c>
      <c r="B16" t="s">
        <v>77</v>
      </c>
      <c r="C16" t="s">
        <v>78</v>
      </c>
      <c r="D16" t="b">
        <v>0</v>
      </c>
      <c r="E16" t="b">
        <v>1</v>
      </c>
      <c r="F16" t="b">
        <v>0</v>
      </c>
      <c r="G16" t="b">
        <v>0</v>
      </c>
    </row>
    <row r="17" spans="1:8" x14ac:dyDescent="0.25">
      <c r="A17" s="2">
        <v>16</v>
      </c>
      <c r="B17" t="s">
        <v>77</v>
      </c>
      <c r="C17" t="s">
        <v>79</v>
      </c>
      <c r="D17" t="b">
        <v>1</v>
      </c>
      <c r="E17" t="b">
        <v>0</v>
      </c>
      <c r="F17" t="b">
        <v>0</v>
      </c>
      <c r="G17" t="b">
        <v>0</v>
      </c>
      <c r="H17" t="s">
        <v>80</v>
      </c>
    </row>
    <row r="18" spans="1:8" x14ac:dyDescent="0.25">
      <c r="A18" s="2">
        <v>17</v>
      </c>
      <c r="B18" t="s">
        <v>81</v>
      </c>
      <c r="C18" t="s">
        <v>82</v>
      </c>
      <c r="D18" t="b">
        <v>0</v>
      </c>
      <c r="E18" t="b">
        <v>1</v>
      </c>
      <c r="F18" t="b">
        <v>0</v>
      </c>
      <c r="G18" t="b">
        <v>0</v>
      </c>
    </row>
    <row r="19" spans="1:8" x14ac:dyDescent="0.25">
      <c r="A19" s="2">
        <v>18</v>
      </c>
      <c r="B19" t="s">
        <v>83</v>
      </c>
      <c r="C19" t="s">
        <v>84</v>
      </c>
      <c r="D19" t="b">
        <v>0</v>
      </c>
      <c r="E19" t="b">
        <v>0</v>
      </c>
      <c r="F19" t="b">
        <v>0</v>
      </c>
      <c r="G19" t="b">
        <v>0</v>
      </c>
    </row>
    <row r="20" spans="1:8" x14ac:dyDescent="0.25">
      <c r="A20" s="2"/>
      <c r="D20" t="b">
        <v>0</v>
      </c>
      <c r="E20" t="b">
        <v>0</v>
      </c>
      <c r="F20" t="b">
        <v>0</v>
      </c>
      <c r="G20" t="b">
        <v>0</v>
      </c>
    </row>
    <row r="21" spans="1:8" x14ac:dyDescent="0.25">
      <c r="A21" s="2"/>
      <c r="D21" t="b">
        <v>0</v>
      </c>
      <c r="E21" t="b">
        <v>0</v>
      </c>
      <c r="F21" t="b">
        <v>0</v>
      </c>
      <c r="G21" t="b">
        <v>0</v>
      </c>
    </row>
    <row r="22" spans="1:8" x14ac:dyDescent="0.25">
      <c r="A22" s="2"/>
      <c r="D22" t="b">
        <v>0</v>
      </c>
      <c r="E22" t="b">
        <v>0</v>
      </c>
      <c r="F22" t="b">
        <v>0</v>
      </c>
      <c r="G22" t="b">
        <v>0</v>
      </c>
    </row>
    <row r="23" spans="1:8" x14ac:dyDescent="0.25">
      <c r="A23" s="2"/>
      <c r="D23" t="b">
        <v>0</v>
      </c>
      <c r="E23" t="b">
        <v>0</v>
      </c>
      <c r="F23" t="b">
        <v>0</v>
      </c>
      <c r="G23" t="b">
        <v>0</v>
      </c>
    </row>
    <row r="24" spans="1:8" x14ac:dyDescent="0.25">
      <c r="A24" s="2"/>
      <c r="D24" t="b">
        <v>0</v>
      </c>
      <c r="E24" t="b">
        <v>0</v>
      </c>
      <c r="F24" t="b">
        <v>0</v>
      </c>
      <c r="G24" t="b">
        <v>0</v>
      </c>
    </row>
    <row r="25" spans="1:8" x14ac:dyDescent="0.25">
      <c r="A25" s="2"/>
      <c r="D25" t="b">
        <v>0</v>
      </c>
      <c r="E25" t="b">
        <v>0</v>
      </c>
      <c r="F25" t="b">
        <v>0</v>
      </c>
      <c r="G25" t="b">
        <v>0</v>
      </c>
    </row>
    <row r="26" spans="1:8" x14ac:dyDescent="0.25">
      <c r="A26" s="2"/>
      <c r="D26" t="b">
        <v>0</v>
      </c>
      <c r="E26" t="b">
        <v>0</v>
      </c>
      <c r="F26" t="b">
        <v>0</v>
      </c>
      <c r="G26" t="b">
        <v>0</v>
      </c>
    </row>
    <row r="27" spans="1:8" x14ac:dyDescent="0.25">
      <c r="A27" s="2"/>
      <c r="D27" t="b">
        <v>0</v>
      </c>
      <c r="E27" t="b">
        <v>0</v>
      </c>
      <c r="F27" t="b">
        <v>0</v>
      </c>
      <c r="G27" t="b">
        <v>0</v>
      </c>
    </row>
    <row r="28" spans="1:8" x14ac:dyDescent="0.25">
      <c r="A28" s="2"/>
      <c r="D28" t="b">
        <v>0</v>
      </c>
      <c r="E28" t="b">
        <v>0</v>
      </c>
      <c r="F28" t="b">
        <v>0</v>
      </c>
      <c r="G28" t="b">
        <v>0</v>
      </c>
    </row>
    <row r="29" spans="1:8" x14ac:dyDescent="0.25">
      <c r="A29" s="2"/>
      <c r="D29" t="b">
        <v>0</v>
      </c>
      <c r="E29" t="b">
        <v>0</v>
      </c>
      <c r="F29" t="b">
        <v>0</v>
      </c>
      <c r="G29" t="b">
        <v>0</v>
      </c>
    </row>
    <row r="30" spans="4:7" x14ac:dyDescent="0.25"/>
    <row r="31" spans="4:7" x14ac:dyDescent="0.25"/>
    <row r="32" spans="4:7" x14ac:dyDescent="0.25"/>
    <row r="33" spans="4:7" x14ac:dyDescent="0.25"/>
    <row r="34" spans="4:7" x14ac:dyDescent="0.25"/>
    <row r="35" spans="4:7" x14ac:dyDescent="0.25"/>
    <row r="36" spans="4:7" x14ac:dyDescent="0.25"/>
    <row r="37" spans="4:7" x14ac:dyDescent="0.25"/>
    <row r="38" spans="4:7" x14ac:dyDescent="0.25"/>
    <row r="39" spans="4:7" x14ac:dyDescent="0.25"/>
    <row r="40" spans="4:7" x14ac:dyDescent="0.25"/>
    <row r="41" spans="4:7" x14ac:dyDescent="0.25"/>
    <row r="42" spans="4:7" x14ac:dyDescent="0.25"/>
    <row r="43" spans="4:7" x14ac:dyDescent="0.25"/>
    <row r="44" spans="4:7" x14ac:dyDescent="0.25"/>
    <row r="45" spans="4:7" x14ac:dyDescent="0.25"/>
    <row r="46" spans="4:7" x14ac:dyDescent="0.25"/>
    <row r="47" spans="4:7" x14ac:dyDescent="0.25"/>
    <row r="48" spans="4:7" x14ac:dyDescent="0.25"/>
    <row r="49" spans="4:7" x14ac:dyDescent="0.25"/>
    <row r="50" spans="4:7" x14ac:dyDescent="0.25"/>
  </sheetData>
  <dataValidations count="2">
    <dataValidation type="list" allowBlank="1" sqref="D10:G50">
      <formula1>"TRUE,FALSE"</formula1>
    </dataValidation>
    <dataValidation type="list" allowBlank="1" sqref="D2:G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" customWidth="1"/>
    <col min="3" max="3" width="24" customWidth="1"/>
    <col min="4" max="4" width="7" customWidth="1"/>
    <col min="5" max="5" width="13" customWidth="1"/>
    <col min="6" max="6" width="28" customWidth="1"/>
  </cols>
  <sheetData>
    <row r="1" spans="1:6" s="1" customFormat="1" x14ac:dyDescent="0.25">
      <c r="A1" s="1" t="s">
        <v>85</v>
      </c>
      <c r="B1" s="1" t="s">
        <v>86</v>
      </c>
      <c r="C1" s="1" t="s">
        <v>87</v>
      </c>
      <c r="D1" s="1" t="s">
        <v>5</v>
      </c>
      <c r="E1" s="1" t="s">
        <v>88</v>
      </c>
      <c r="F1" s="1" t="s">
        <v>56</v>
      </c>
    </row>
    <row r="2" spans="1:6" x14ac:dyDescent="0.25">
      <c r="A2" t="s">
        <v>89</v>
      </c>
      <c r="B2" t="s">
        <v>90</v>
      </c>
      <c r="C2" t="s">
        <v>91</v>
      </c>
      <c r="D2" t="b">
        <v>1</v>
      </c>
      <c r="E2" s="3">
        <v>46319</v>
      </c>
      <c r="F2" t="s">
        <v>92</v>
      </c>
    </row>
    <row r="3" spans="1:6" x14ac:dyDescent="0.25">
      <c r="A3" t="s">
        <v>93</v>
      </c>
      <c r="B3" t="s">
        <v>94</v>
      </c>
      <c r="C3" t="s">
        <v>95</v>
      </c>
      <c r="D3" t="b">
        <v>0</v>
      </c>
      <c r="E3" s="3"/>
    </row>
    <row r="4" spans="1:6" x14ac:dyDescent="0.25">
      <c r="A4" t="s">
        <v>96</v>
      </c>
      <c r="B4" t="s">
        <v>94</v>
      </c>
      <c r="C4" t="s">
        <v>97</v>
      </c>
      <c r="D4" t="b">
        <v>0</v>
      </c>
      <c r="E4" s="3"/>
      <c r="F4" t="s">
        <v>98</v>
      </c>
    </row>
    <row r="5" spans="1:6" x14ac:dyDescent="0.25">
      <c r="A5" t="s">
        <v>99</v>
      </c>
      <c r="B5" t="s">
        <v>94</v>
      </c>
      <c r="C5" t="s">
        <v>100</v>
      </c>
      <c r="D5" t="b">
        <v>0</v>
      </c>
      <c r="E5" s="3"/>
    </row>
    <row r="6" spans="1:6" x14ac:dyDescent="0.25">
      <c r="A6" t="s">
        <v>101</v>
      </c>
      <c r="B6" t="s">
        <v>102</v>
      </c>
      <c r="C6" t="s">
        <v>103</v>
      </c>
      <c r="D6" t="b">
        <v>1</v>
      </c>
      <c r="E6" s="3">
        <v>46324</v>
      </c>
    </row>
    <row r="7" spans="1:6" x14ac:dyDescent="0.25">
      <c r="A7" t="s">
        <v>104</v>
      </c>
      <c r="B7" t="s">
        <v>14</v>
      </c>
      <c r="C7" t="s">
        <v>105</v>
      </c>
      <c r="D7" t="b">
        <v>1</v>
      </c>
      <c r="E7" s="3">
        <v>46324</v>
      </c>
    </row>
    <row r="8" spans="1:6" x14ac:dyDescent="0.25">
      <c r="A8" t="s">
        <v>106</v>
      </c>
      <c r="B8" t="s">
        <v>14</v>
      </c>
      <c r="C8" t="s">
        <v>105</v>
      </c>
      <c r="D8" t="b">
        <v>0</v>
      </c>
      <c r="E8" s="3"/>
      <c r="F8" t="s">
        <v>107</v>
      </c>
    </row>
    <row r="9" spans="1:6" x14ac:dyDescent="0.25">
      <c r="A9" t="s">
        <v>108</v>
      </c>
      <c r="B9" t="s">
        <v>109</v>
      </c>
      <c r="C9" t="s">
        <v>110</v>
      </c>
      <c r="D9" t="b">
        <v>0</v>
      </c>
      <c r="E9" s="3"/>
      <c r="F9" t="s">
        <v>111</v>
      </c>
    </row>
    <row r="10" spans="1:6" x14ac:dyDescent="0.25">
      <c r="A10" t="s">
        <v>112</v>
      </c>
      <c r="B10" t="s">
        <v>109</v>
      </c>
      <c r="C10" t="s">
        <v>113</v>
      </c>
      <c r="D10" t="b">
        <v>0</v>
      </c>
      <c r="E10" s="3"/>
    </row>
    <row r="11" spans="1:6" x14ac:dyDescent="0.25">
      <c r="A11" t="s">
        <v>114</v>
      </c>
      <c r="B11" t="s">
        <v>115</v>
      </c>
      <c r="C11" t="s">
        <v>110</v>
      </c>
      <c r="D11" t="b">
        <v>0</v>
      </c>
      <c r="E11" s="3"/>
    </row>
    <row r="12" spans="1:6" x14ac:dyDescent="0.25">
      <c r="A12" t="s">
        <v>116</v>
      </c>
      <c r="B12" t="s">
        <v>21</v>
      </c>
      <c r="C12" t="s">
        <v>77</v>
      </c>
      <c r="D12" t="b">
        <v>1</v>
      </c>
      <c r="E12" s="3">
        <v>46325</v>
      </c>
      <c r="F12" t="s">
        <v>117</v>
      </c>
    </row>
    <row r="13" spans="1:6" x14ac:dyDescent="0.25">
      <c r="A13" t="s">
        <v>118</v>
      </c>
      <c r="B13" t="s">
        <v>119</v>
      </c>
      <c r="C13" t="s">
        <v>105</v>
      </c>
      <c r="D13" t="b">
        <v>0</v>
      </c>
      <c r="E13" s="3"/>
    </row>
    <row r="14" spans="1:6" x14ac:dyDescent="0.25">
      <c r="A14" t="s">
        <v>120</v>
      </c>
      <c r="B14" t="s">
        <v>121</v>
      </c>
      <c r="C14" t="s">
        <v>122</v>
      </c>
      <c r="D14" t="b">
        <v>0</v>
      </c>
      <c r="E14" s="3"/>
      <c r="F14" t="s">
        <v>123</v>
      </c>
    </row>
    <row r="15" spans="1:6" x14ac:dyDescent="0.25">
      <c r="A15" t="s">
        <v>124</v>
      </c>
      <c r="B15" t="s">
        <v>121</v>
      </c>
      <c r="C15" t="s">
        <v>122</v>
      </c>
      <c r="D15" t="b">
        <v>0</v>
      </c>
      <c r="E15" s="3"/>
      <c r="F15" t="s">
        <v>125</v>
      </c>
    </row>
    <row r="16" spans="1:6" x14ac:dyDescent="0.25">
      <c r="A16" t="s">
        <v>126</v>
      </c>
      <c r="B16" t="s">
        <v>127</v>
      </c>
      <c r="C16" t="s">
        <v>110</v>
      </c>
      <c r="D16" t="b">
        <v>0</v>
      </c>
      <c r="E16" s="3"/>
      <c r="F16" t="s">
        <v>128</v>
      </c>
    </row>
    <row r="17" spans="1:6" x14ac:dyDescent="0.25">
      <c r="A17" t="s">
        <v>129</v>
      </c>
      <c r="B17" t="s">
        <v>130</v>
      </c>
      <c r="C17" t="s">
        <v>131</v>
      </c>
      <c r="D17" t="b">
        <v>0</v>
      </c>
      <c r="E17" s="3"/>
    </row>
    <row r="18" spans="1:6" x14ac:dyDescent="0.25">
      <c r="D18" t="b">
        <v>0</v>
      </c>
      <c r="E18" s="3"/>
    </row>
    <row r="19" spans="1:6" x14ac:dyDescent="0.25">
      <c r="D19" t="b">
        <v>0</v>
      </c>
      <c r="E19" s="3"/>
    </row>
    <row r="20" spans="1:6" x14ac:dyDescent="0.25">
      <c r="D20" t="b">
        <v>0</v>
      </c>
      <c r="E20" s="3"/>
    </row>
    <row r="21" spans="1:6" x14ac:dyDescent="0.25">
      <c r="D21" t="b">
        <v>0</v>
      </c>
      <c r="E21" s="3"/>
    </row>
    <row r="22" spans="1:6" x14ac:dyDescent="0.25">
      <c r="D22" t="b">
        <v>0</v>
      </c>
      <c r="E22" s="3"/>
    </row>
    <row r="23" spans="1:6" x14ac:dyDescent="0.25">
      <c r="D23" t="b">
        <v>0</v>
      </c>
      <c r="E23" s="3"/>
    </row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4" customWidth="1"/>
    <col min="3" max="4" width="22" customWidth="1"/>
    <col min="6" max="6" width="28" customWidth="1"/>
  </cols>
  <sheetData>
    <row r="1" spans="1:6" s="1" customFormat="1" x14ac:dyDescent="0.25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56</v>
      </c>
    </row>
    <row r="2" spans="1:6" x14ac:dyDescent="0.25">
      <c r="A2" t="s">
        <v>64</v>
      </c>
      <c r="B2" t="s">
        <v>137</v>
      </c>
      <c r="C2" t="s">
        <v>138</v>
      </c>
      <c r="D2" t="s">
        <v>139</v>
      </c>
      <c r="E2" t="b">
        <v>1</v>
      </c>
    </row>
    <row r="3" spans="1:6" x14ac:dyDescent="0.25">
      <c r="A3" t="s">
        <v>64</v>
      </c>
      <c r="B3" t="s">
        <v>140</v>
      </c>
      <c r="C3" t="s">
        <v>141</v>
      </c>
      <c r="D3" t="s">
        <v>142</v>
      </c>
      <c r="E3" t="b">
        <v>1</v>
      </c>
      <c r="F3" t="s">
        <v>143</v>
      </c>
    </row>
    <row r="4" spans="1:6" x14ac:dyDescent="0.25">
      <c r="A4" t="s">
        <v>64</v>
      </c>
      <c r="B4" t="s">
        <v>144</v>
      </c>
      <c r="C4" t="s">
        <v>138</v>
      </c>
      <c r="D4" t="s">
        <v>138</v>
      </c>
      <c r="E4" t="b">
        <v>1</v>
      </c>
    </row>
    <row r="5" spans="1:6" x14ac:dyDescent="0.25">
      <c r="A5" t="s">
        <v>57</v>
      </c>
      <c r="B5" t="s">
        <v>145</v>
      </c>
      <c r="C5" t="s">
        <v>138</v>
      </c>
      <c r="D5" t="s">
        <v>146</v>
      </c>
      <c r="E5" t="b">
        <v>0</v>
      </c>
    </row>
    <row r="6" spans="1:6" x14ac:dyDescent="0.25">
      <c r="A6" t="s">
        <v>57</v>
      </c>
      <c r="B6" t="s">
        <v>147</v>
      </c>
      <c r="C6" t="s">
        <v>138</v>
      </c>
      <c r="E6" t="b">
        <v>0</v>
      </c>
    </row>
    <row r="7" spans="1:6" x14ac:dyDescent="0.25">
      <c r="A7" t="s">
        <v>57</v>
      </c>
      <c r="B7" t="s">
        <v>148</v>
      </c>
      <c r="C7" t="s">
        <v>149</v>
      </c>
      <c r="E7" t="b">
        <v>0</v>
      </c>
      <c r="F7" t="s">
        <v>150</v>
      </c>
    </row>
    <row r="8" spans="1:6" x14ac:dyDescent="0.25">
      <c r="A8" t="s">
        <v>57</v>
      </c>
      <c r="B8" t="s">
        <v>151</v>
      </c>
      <c r="C8" t="s">
        <v>138</v>
      </c>
      <c r="E8" t="b">
        <v>0</v>
      </c>
    </row>
    <row r="9" spans="1:6" x14ac:dyDescent="0.25">
      <c r="A9" t="s">
        <v>75</v>
      </c>
      <c r="B9" t="s">
        <v>152</v>
      </c>
      <c r="C9" t="s">
        <v>138</v>
      </c>
      <c r="E9" t="b">
        <v>0</v>
      </c>
    </row>
    <row r="10" spans="1:6" x14ac:dyDescent="0.25">
      <c r="A10" t="s">
        <v>75</v>
      </c>
      <c r="B10" t="s">
        <v>153</v>
      </c>
      <c r="C10" t="s">
        <v>154</v>
      </c>
      <c r="E10" t="b">
        <v>0</v>
      </c>
      <c r="F10" t="s">
        <v>155</v>
      </c>
    </row>
    <row r="11" spans="1:6" x14ac:dyDescent="0.25">
      <c r="A11" t="s">
        <v>68</v>
      </c>
      <c r="B11" t="s">
        <v>156</v>
      </c>
      <c r="C11" t="s">
        <v>138</v>
      </c>
      <c r="E11" t="b">
        <v>0</v>
      </c>
    </row>
    <row r="12" spans="1:6" x14ac:dyDescent="0.25">
      <c r="A12" t="s">
        <v>72</v>
      </c>
      <c r="B12" t="s">
        <v>157</v>
      </c>
      <c r="C12" t="s">
        <v>138</v>
      </c>
      <c r="E12" t="b">
        <v>0</v>
      </c>
    </row>
    <row r="13" spans="1:6" x14ac:dyDescent="0.25">
      <c r="A13" t="s">
        <v>158</v>
      </c>
      <c r="B13" t="s">
        <v>159</v>
      </c>
      <c r="C13" t="s">
        <v>160</v>
      </c>
      <c r="E13" t="b">
        <v>0</v>
      </c>
    </row>
    <row r="14" spans="1:6" x14ac:dyDescent="0.25">
      <c r="A14" t="s">
        <v>158</v>
      </c>
      <c r="B14" t="s">
        <v>161</v>
      </c>
      <c r="C14" t="s">
        <v>162</v>
      </c>
      <c r="E14" t="b">
        <v>0</v>
      </c>
    </row>
    <row r="15" spans="1:6" x14ac:dyDescent="0.25">
      <c r="E15" t="b">
        <v>0</v>
      </c>
    </row>
    <row r="16" spans="1:6" x14ac:dyDescent="0.25">
      <c r="E16" t="b">
        <v>0</v>
      </c>
    </row>
    <row r="17" spans="1:6" x14ac:dyDescent="0.25">
      <c r="E17" t="b">
        <v>0</v>
      </c>
    </row>
    <row r="18" spans="1:6" x14ac:dyDescent="0.25">
      <c r="E18" t="b">
        <v>0</v>
      </c>
    </row>
    <row r="19" spans="1:6" x14ac:dyDescent="0.25">
      <c r="E19" t="b">
        <v>0</v>
      </c>
    </row>
    <row r="20" spans="1:6" x14ac:dyDescent="0.25">
      <c r="E20" t="b">
        <v>0</v>
      </c>
    </row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4" customWidth="1"/>
  </cols>
  <sheetData>
    <row r="1" spans="1:2" s="1" customFormat="1" x14ac:dyDescent="0.25">
      <c r="A1" s="1" t="s">
        <v>133</v>
      </c>
      <c r="B1" s="1" t="s">
        <v>163</v>
      </c>
    </row>
    <row r="2" spans="1:2" x14ac:dyDescent="0.25">
      <c r="A2" t="s">
        <v>164</v>
      </c>
      <c r="B2" s="3">
        <f>DATE(2026,11,21)</f>
        <v>46347</v>
      </c>
    </row>
    <row r="3" spans="1:2" x14ac:dyDescent="0.25">
      <c r="A3" t="s">
        <v>165</v>
      </c>
      <c r="B3" s="3">
        <f>DATE(2026,11,4)</f>
        <v>46330</v>
      </c>
    </row>
    <row r="4" spans="1:2" x14ac:dyDescent="0.25">
      <c r="A4" t="s">
        <v>166</v>
      </c>
      <c r="B4" s="2">
        <f>B2-B3</f>
        <v>17</v>
      </c>
    </row>
    <row r="5" spans="1:2" x14ac:dyDescent="0.25">
      <c r="A5" t="s">
        <v>167</v>
      </c>
      <c r="B5" s="4">
        <f>COUNTIFS(Checklist!C2:C100,"&lt;&gt;",Checklist!F2:F100,TRUE)/MAX(1,COUNTA(Checklist!C2:C100))</f>
        <v>0.3870967741935484</v>
      </c>
    </row>
    <row r="6" spans="1:2" x14ac:dyDescent="0.25">
      <c r="A6" t="s">
        <v>168</v>
      </c>
      <c r="B6" s="2">
        <f>COUNTIF(Checklist!G2:G100,"Overdue")</f>
        <v>2</v>
      </c>
    </row>
    <row r="7" spans="1:2" x14ac:dyDescent="0.25">
      <c r="A7" t="s">
        <v>169</v>
      </c>
      <c r="B7" s="2">
        <f>COUNTIF(Checklist!G2:G100,"This week")</f>
        <v>4</v>
      </c>
    </row>
    <row r="8" spans="1:2" x14ac:dyDescent="0.25">
      <c r="A8" t="s">
        <v>170</v>
      </c>
      <c r="B8" s="2">
        <f>COUNT(Boxes!A2:A200)</f>
        <v>18</v>
      </c>
    </row>
    <row r="9" spans="1:2" x14ac:dyDescent="0.25">
      <c r="A9" t="s">
        <v>171</v>
      </c>
      <c r="B9" s="2">
        <f>COUNTIFS(Boxes!A2:A200,"&gt;0",Boxes!E2:E200,TRUE)</f>
        <v>13</v>
      </c>
    </row>
    <row r="10" spans="1:2" x14ac:dyDescent="0.25">
      <c r="A10" t="s">
        <v>172</v>
      </c>
      <c r="B10" s="2">
        <f>COUNTIFS(Boxes!A2:A200,"&gt;0",Boxes!D2:D200,TRUE)</f>
        <v>5</v>
      </c>
    </row>
    <row r="11" spans="1:2" x14ac:dyDescent="0.25">
      <c r="A11" t="s">
        <v>173</v>
      </c>
      <c r="B11" s="2">
        <f>COUNTIFS(Boxes!A2:A200,"&gt;0",Boxes!F2:F200,TRUE)</f>
        <v>0</v>
      </c>
    </row>
    <row r="12" spans="1:2" x14ac:dyDescent="0.25">
      <c r="A12" t="s">
        <v>174</v>
      </c>
      <c r="B12" s="2">
        <f>COUNTIFS(Boxes!A2:A200,"&gt;0",Boxes!G2:G200,TRUE)</f>
        <v>0</v>
      </c>
    </row>
    <row r="13" spans="1:2" x14ac:dyDescent="0.25">
      <c r="A13" t="s">
        <v>175</v>
      </c>
      <c r="B13" s="2">
        <f>COUNTIFS('Address Changes'!A2:A100,"&lt;&gt;",'Address Changes'!D2:D100,FALSE)</f>
        <v>12</v>
      </c>
    </row>
    <row r="14" spans="1:2" x14ac:dyDescent="0.25">
      <c r="A14" t="s">
        <v>176</v>
      </c>
      <c r="B14" s="2"/>
    </row>
    <row r="15" spans="1:2" x14ac:dyDescent="0.25">
      <c r="A15" t="s">
        <v>57</v>
      </c>
      <c r="B15" s="2">
        <f>COUNTIF(Boxes!$B$2:$B$200,A15)</f>
        <v>5</v>
      </c>
    </row>
    <row r="16" spans="1:2" x14ac:dyDescent="0.25">
      <c r="A16" t="s">
        <v>64</v>
      </c>
      <c r="B16" s="2">
        <f>COUNTIF(Boxes!$B$2:$B$200,A16)</f>
        <v>3</v>
      </c>
    </row>
    <row r="17" spans="1:2" x14ac:dyDescent="0.25">
      <c r="A17" t="s">
        <v>68</v>
      </c>
      <c r="B17" s="2">
        <f>COUNTIF(Boxes!$B$2:$B$200,A17)</f>
        <v>3</v>
      </c>
    </row>
    <row r="18" spans="1:2" x14ac:dyDescent="0.25">
      <c r="A18" t="s">
        <v>72</v>
      </c>
      <c r="B18" s="2">
        <f>COUNTIF(Boxes!$B$2:$B$200,A18)</f>
        <v>2</v>
      </c>
    </row>
    <row r="19" spans="1:2" x14ac:dyDescent="0.25">
      <c r="A19" t="s">
        <v>75</v>
      </c>
      <c r="B19" s="2">
        <f>COUNTIF(Boxes!$B$2:$B$200,A19)</f>
        <v>1</v>
      </c>
    </row>
    <row r="20" spans="1:2" x14ac:dyDescent="0.25">
      <c r="A20" t="s">
        <v>77</v>
      </c>
      <c r="B20" s="2">
        <f>COUNTIF(Boxes!$B$2:$B$200,A20)</f>
        <v>2</v>
      </c>
    </row>
    <row r="21" spans="1:2" x14ac:dyDescent="0.25">
      <c r="A21" t="s">
        <v>81</v>
      </c>
      <c r="B21" s="2">
        <f>COUNTIF(Boxes!$B$2:$B$200,A21)</f>
        <v>1</v>
      </c>
    </row>
    <row r="22" spans="1:2" x14ac:dyDescent="0.25">
      <c r="A22" t="s">
        <v>83</v>
      </c>
      <c r="B22" s="2">
        <f>COUNTIF(Boxes!$B$2:$B$200,A22)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Boxes</vt:lpstr>
      <vt:lpstr>Address Changes</vt:lpstr>
      <vt:lpstr>Move-In Move-Out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Moving Checklist</dc:title>
  <dc:subject/>
  <dc:description/>
  <cp:keywords/>
  <cp:category/>
  <cp:lastModifiedBy>Unknown</cp:lastModifiedBy>
  <dcterms:created xsi:type="dcterms:W3CDTF">2026-10-18T23:17:35Z</dcterms:created>
  <dcterms:modified xsi:type="dcterms:W3CDTF">2026-10-18T23:17:35Z</dcterms:modified>
</cp:coreProperties>
</file>