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ger" state="visible" r:id="rId4"/>
    <sheet sheetId="2" name="Rent Roll" state="visible" r:id="rId5"/>
    <sheet sheetId="3" name="By Property" state="visible" r:id="rId6"/>
    <sheet sheetId="4" name="By Month" state="visible" r:id="rId7"/>
    <sheet sheetId="5" name="Categories" state="visible" r:id="rId8"/>
  </sheets>
  <calcPr calcId="171027"/>
</workbook>
</file>

<file path=xl/sharedStrings.xml><?xml version="1.0" encoding="utf-8"?>
<sst xmlns="http://schemas.openxmlformats.org/spreadsheetml/2006/main" count="332" uniqueCount="80">
  <si>
    <t>Ledger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</si>
  <si>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</si>
  <si>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Rent roll, income and expenses, and the net for each property.</t>
  </si>
  <si>
    <t>Free template</t>
  </si>
  <si>
    <t>Date</t>
  </si>
  <si>
    <t>Property</t>
  </si>
  <si>
    <t>Unit</t>
  </si>
  <si>
    <t>Category</t>
  </si>
  <si>
    <t>Description</t>
  </si>
  <si>
    <t>Money in</t>
  </si>
  <si>
    <t>Money out</t>
  </si>
  <si>
    <t>Maple Duplex</t>
  </si>
  <si>
    <t>Unit A</t>
  </si>
  <si>
    <t>Rent</t>
  </si>
  <si>
    <t>Rent, Kim</t>
  </si>
  <si>
    <t>Unit B</t>
  </si>
  <si>
    <t>Rent, Ortiz</t>
  </si>
  <si>
    <t>Oak Street House</t>
  </si>
  <si>
    <t>House</t>
  </si>
  <si>
    <t>Rent, Brooks</t>
  </si>
  <si>
    <t>Mortgage interest</t>
  </si>
  <si>
    <t>Mortgage, interest part</t>
  </si>
  <si>
    <t>Insurance</t>
  </si>
  <si>
    <t>Landlord policy, yearly</t>
  </si>
  <si>
    <t>Repairs</t>
  </si>
  <si>
    <t>Kitchen faucet replaced</t>
  </si>
  <si>
    <t>Legal and professional</t>
  </si>
  <si>
    <t>Tax prep, last year</t>
  </si>
  <si>
    <t>Rent, Ortiz (paid late)</t>
  </si>
  <si>
    <t>Late fee</t>
  </si>
  <si>
    <t>Late fee, March</t>
  </si>
  <si>
    <t>Utilities</t>
  </si>
  <si>
    <t>Water and sewer, Q1</t>
  </si>
  <si>
    <t>Property tax</t>
  </si>
  <si>
    <t>First half</t>
  </si>
  <si>
    <t>Furnace service</t>
  </si>
  <si>
    <t>Water and sewer, Q2</t>
  </si>
  <si>
    <t>Cleaning and maintenance</t>
  </si>
  <si>
    <t>Move-out clean</t>
  </si>
  <si>
    <t>Paint and patch walls</t>
  </si>
  <si>
    <t>Advertising</t>
  </si>
  <si>
    <t>Rental listing</t>
  </si>
  <si>
    <t>Rent, Patel</t>
  </si>
  <si>
    <t>Gutter cleaning</t>
  </si>
  <si>
    <t>Water and sewer, Q3</t>
  </si>
  <si>
    <t>Second half</t>
  </si>
  <si>
    <t>Supplies</t>
  </si>
  <si>
    <t>Smoke alarm batteries</t>
  </si>
  <si>
    <t>Rent Roll</t>
  </si>
  <si>
    <t>Type in the cream cells. Shaded cells are formulas and fill in on their own.</t>
  </si>
  <si>
    <t>Tenant</t>
  </si>
  <si>
    <t>Monthly rent</t>
  </si>
  <si>
    <t>Lease start</t>
  </si>
  <si>
    <t>Lease ends</t>
  </si>
  <si>
    <t>Deposit held</t>
  </si>
  <si>
    <t>Rent received</t>
  </si>
  <si>
    <t>Months paid</t>
  </si>
  <si>
    <t>Jordan Kim</t>
  </si>
  <si>
    <t>Priya Patel</t>
  </si>
  <si>
    <t>Sam Brooks</t>
  </si>
  <si>
    <t>By Property</t>
  </si>
  <si>
    <t>Worked out from your other tabs. Shaded cells are formulas: nothing to type here.</t>
  </si>
  <si>
    <t>Units</t>
  </si>
  <si>
    <t>Net</t>
  </si>
  <si>
    <t>Share kept</t>
  </si>
  <si>
    <t>Total</t>
  </si>
  <si>
    <t>By Month</t>
  </si>
  <si>
    <t>Month</t>
  </si>
  <si>
    <t>Year total</t>
  </si>
  <si>
    <t>Categories</t>
  </si>
  <si>
    <t>Type</t>
  </si>
  <si>
    <t>Total this year</t>
  </si>
  <si>
    <t>Income</t>
  </si>
  <si>
    <t>Other income</t>
  </si>
  <si>
    <t>Expense</t>
  </si>
  <si>
    <t>Management fees</t>
  </si>
  <si>
    <t>Other expense</t>
  </si>
  <si>
    <t>Total income</t>
  </si>
  <si>
    <t>Total expenses</t>
  </si>
  <si>
    <t>Not in this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</si>
</sst>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&quot;$&quot;#,##0.00"/>
    <numFmt numFmtId="166" formatCode="#,##0.##"/>
    <numFmt numFmtId="167" formatCode="0.0%"/>
    <numFmt numFmtId="168" formatCode="mmmm yyyy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165" fontId="5" fillId="4" borderId="2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164" fontId="5" fillId="4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indent="1"/>
    </xf>
    <xf numFmtId="167" fontId="5" fillId="5" borderId="2" xfId="0" applyNumberFormat="1" applyFont="1" applyFill="1" applyBorder="1" applyAlignment="1">
      <alignment horizontal="right" vertical="center"/>
    </xf>
    <xf numFmtId="168" fontId="4" fillId="5" borderId="2" xfId="0" applyNumberFormat="1" applyFont="1" applyFill="1" applyBorder="1" applyAlignment="1">
      <alignment horizontal="left" vertical="center" indent="1"/>
    </xf>
    <xf numFmtId="164" fontId="4" fillId="6" borderId="2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H82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3" customWidth="1"/>
    <col min="3" max="3" width="18" customWidth="1"/>
    <col min="4" max="4" width="10" customWidth="1"/>
    <col min="5" max="5" width="22" customWidth="1"/>
    <col min="6" max="6" width="28" customWidth="1"/>
    <col min="7" max="8" width="12" customWidth="1"/>
  </cols>
  <sheetData>
    <row r="1" ht="34" customHeight="1" spans="2:8" x14ac:dyDescent="0.25">
      <c r="B1" s="1" t="s">
        <v>0</v>
      </c>
      <c r="F1" s="2" t="s">
        <v>1</v>
      </c>
      <c r="G1" s="2"/>
      <c r="H1" s="2"/>
    </row>
    <row r="2" ht="28" customHeight="1" spans="2:8" x14ac:dyDescent="0.25">
      <c r="B2" s="3" t="s">
        <v>2</v>
      </c>
      <c r="C2" s="3"/>
      <c r="D2" s="3"/>
      <c r="E2" s="3"/>
      <c r="F2" s="4" t="s">
        <v>3</v>
      </c>
      <c r="G2" s="4"/>
      <c r="H2" s="4"/>
    </row>
    <row r="3" ht="4" customHeight="1" spans="2:8" x14ac:dyDescent="0.25">
      <c r="B3" s="5"/>
      <c r="C3" s="5"/>
      <c r="D3" s="5"/>
      <c r="E3" s="5"/>
      <c r="F3" s="5"/>
      <c r="G3" s="5"/>
      <c r="H3" s="5"/>
    </row>
    <row r="4" ht="10" customHeight="1" x14ac:dyDescent="0.25"/>
    <row r="5" ht="24" customHeight="1" spans="2:8" x14ac:dyDescent="0.25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</row>
    <row r="6" ht="17" customHeight="1" spans="2:8" x14ac:dyDescent="0.25">
      <c r="B6" s="8">
        <v>46023</v>
      </c>
      <c r="C6" s="9" t="s">
        <v>11</v>
      </c>
      <c r="D6" s="9" t="s">
        <v>12</v>
      </c>
      <c r="E6" s="9" t="s">
        <v>13</v>
      </c>
      <c r="F6" s="9" t="s">
        <v>14</v>
      </c>
      <c r="G6" s="10">
        <v>1250</v>
      </c>
      <c r="H6" s="10"/>
    </row>
    <row r="7" ht="17" customHeight="1" spans="2:8" x14ac:dyDescent="0.25">
      <c r="B7" s="8">
        <v>46024</v>
      </c>
      <c r="C7" s="9" t="s">
        <v>11</v>
      </c>
      <c r="D7" s="9" t="s">
        <v>15</v>
      </c>
      <c r="E7" s="9" t="s">
        <v>13</v>
      </c>
      <c r="F7" s="9" t="s">
        <v>16</v>
      </c>
      <c r="G7" s="10">
        <v>1150</v>
      </c>
      <c r="H7" s="10"/>
    </row>
    <row r="8" ht="17" customHeight="1" spans="2:8" x14ac:dyDescent="0.25">
      <c r="B8" s="8">
        <v>46025</v>
      </c>
      <c r="C8" s="9" t="s">
        <v>17</v>
      </c>
      <c r="D8" s="9" t="s">
        <v>18</v>
      </c>
      <c r="E8" s="9" t="s">
        <v>13</v>
      </c>
      <c r="F8" s="9" t="s">
        <v>19</v>
      </c>
      <c r="G8" s="10">
        <v>1850</v>
      </c>
      <c r="H8" s="10"/>
    </row>
    <row r="9" ht="17" customHeight="1" spans="2:8" x14ac:dyDescent="0.25">
      <c r="B9" s="8">
        <v>46027</v>
      </c>
      <c r="C9" s="9" t="s">
        <v>11</v>
      </c>
      <c r="D9" s="9"/>
      <c r="E9" s="9" t="s">
        <v>20</v>
      </c>
      <c r="F9" s="9" t="s">
        <v>21</v>
      </c>
      <c r="G9" s="10"/>
      <c r="H9" s="10">
        <v>1063.2</v>
      </c>
    </row>
    <row r="10" ht="17" customHeight="1" spans="2:8" x14ac:dyDescent="0.25">
      <c r="B10" s="8">
        <v>46027</v>
      </c>
      <c r="C10" s="9" t="s">
        <v>17</v>
      </c>
      <c r="D10" s="9"/>
      <c r="E10" s="9" t="s">
        <v>20</v>
      </c>
      <c r="F10" s="9" t="s">
        <v>21</v>
      </c>
      <c r="G10" s="10"/>
      <c r="H10" s="10">
        <v>770.6</v>
      </c>
    </row>
    <row r="11" ht="17" customHeight="1" spans="2:8" x14ac:dyDescent="0.25">
      <c r="B11" s="8">
        <v>46036</v>
      </c>
      <c r="C11" s="9" t="s">
        <v>11</v>
      </c>
      <c r="D11" s="9"/>
      <c r="E11" s="9" t="s">
        <v>22</v>
      </c>
      <c r="F11" s="9" t="s">
        <v>23</v>
      </c>
      <c r="G11" s="10"/>
      <c r="H11" s="10">
        <v>1840</v>
      </c>
    </row>
    <row r="12" ht="17" customHeight="1" spans="2:8" x14ac:dyDescent="0.25">
      <c r="B12" s="8">
        <v>46042</v>
      </c>
      <c r="C12" s="9" t="s">
        <v>17</v>
      </c>
      <c r="D12" s="9"/>
      <c r="E12" s="9" t="s">
        <v>22</v>
      </c>
      <c r="F12" s="9" t="s">
        <v>23</v>
      </c>
      <c r="G12" s="10"/>
      <c r="H12" s="10">
        <v>1325</v>
      </c>
    </row>
    <row r="13" ht="17" customHeight="1" spans="2:8" x14ac:dyDescent="0.25">
      <c r="B13" s="8">
        <v>46054</v>
      </c>
      <c r="C13" s="9" t="s">
        <v>11</v>
      </c>
      <c r="D13" s="9" t="s">
        <v>12</v>
      </c>
      <c r="E13" s="9" t="s">
        <v>13</v>
      </c>
      <c r="F13" s="9" t="s">
        <v>14</v>
      </c>
      <c r="G13" s="10">
        <v>1250</v>
      </c>
      <c r="H13" s="10"/>
    </row>
    <row r="14" ht="17" customHeight="1" spans="2:8" x14ac:dyDescent="0.25">
      <c r="B14" s="8">
        <v>46055</v>
      </c>
      <c r="C14" s="9" t="s">
        <v>11</v>
      </c>
      <c r="D14" s="9" t="s">
        <v>15</v>
      </c>
      <c r="E14" s="9" t="s">
        <v>13</v>
      </c>
      <c r="F14" s="9" t="s">
        <v>16</v>
      </c>
      <c r="G14" s="10">
        <v>1150</v>
      </c>
      <c r="H14" s="10"/>
    </row>
    <row r="15" ht="17" customHeight="1" spans="2:8" x14ac:dyDescent="0.25">
      <c r="B15" s="8">
        <v>46056</v>
      </c>
      <c r="C15" s="9" t="s">
        <v>17</v>
      </c>
      <c r="D15" s="9" t="s">
        <v>18</v>
      </c>
      <c r="E15" s="9" t="s">
        <v>13</v>
      </c>
      <c r="F15" s="9" t="s">
        <v>19</v>
      </c>
      <c r="G15" s="10">
        <v>1850</v>
      </c>
      <c r="H15" s="10"/>
    </row>
    <row r="16" ht="17" customHeight="1" spans="2:8" x14ac:dyDescent="0.25">
      <c r="B16" s="8">
        <v>46058</v>
      </c>
      <c r="C16" s="9" t="s">
        <v>11</v>
      </c>
      <c r="D16" s="9"/>
      <c r="E16" s="9" t="s">
        <v>20</v>
      </c>
      <c r="F16" s="9" t="s">
        <v>21</v>
      </c>
      <c r="G16" s="10"/>
      <c r="H16" s="10">
        <v>1061.4</v>
      </c>
    </row>
    <row r="17" ht="17" customHeight="1" spans="2:8" x14ac:dyDescent="0.25">
      <c r="B17" s="8">
        <v>46058</v>
      </c>
      <c r="C17" s="9" t="s">
        <v>17</v>
      </c>
      <c r="D17" s="9"/>
      <c r="E17" s="9" t="s">
        <v>20</v>
      </c>
      <c r="F17" s="9" t="s">
        <v>21</v>
      </c>
      <c r="G17" s="10"/>
      <c r="H17" s="10">
        <v>769.2</v>
      </c>
    </row>
    <row r="18" ht="17" customHeight="1" spans="2:8" x14ac:dyDescent="0.25">
      <c r="B18" s="8">
        <v>46064</v>
      </c>
      <c r="C18" s="9" t="s">
        <v>11</v>
      </c>
      <c r="D18" s="9" t="s">
        <v>12</v>
      </c>
      <c r="E18" s="9" t="s">
        <v>24</v>
      </c>
      <c r="F18" s="9" t="s">
        <v>25</v>
      </c>
      <c r="G18" s="10"/>
      <c r="H18" s="10">
        <v>238.4</v>
      </c>
    </row>
    <row r="19" ht="17" customHeight="1" spans="2:8" x14ac:dyDescent="0.25">
      <c r="B19" s="8">
        <v>46079</v>
      </c>
      <c r="C19" s="9" t="s">
        <v>11</v>
      </c>
      <c r="D19" s="9"/>
      <c r="E19" s="9" t="s">
        <v>26</v>
      </c>
      <c r="F19" s="9" t="s">
        <v>27</v>
      </c>
      <c r="G19" s="10"/>
      <c r="H19" s="10">
        <v>425</v>
      </c>
    </row>
    <row r="20" ht="17" customHeight="1" spans="2:8" x14ac:dyDescent="0.25">
      <c r="B20" s="8">
        <v>46082</v>
      </c>
      <c r="C20" s="9" t="s">
        <v>11</v>
      </c>
      <c r="D20" s="9" t="s">
        <v>12</v>
      </c>
      <c r="E20" s="9" t="s">
        <v>13</v>
      </c>
      <c r="F20" s="9" t="s">
        <v>14</v>
      </c>
      <c r="G20" s="10">
        <v>1250</v>
      </c>
      <c r="H20" s="10"/>
    </row>
    <row r="21" ht="17" customHeight="1" spans="2:8" x14ac:dyDescent="0.25">
      <c r="B21" s="8">
        <v>46084</v>
      </c>
      <c r="C21" s="9" t="s">
        <v>17</v>
      </c>
      <c r="D21" s="9" t="s">
        <v>18</v>
      </c>
      <c r="E21" s="9" t="s">
        <v>13</v>
      </c>
      <c r="F21" s="9" t="s">
        <v>19</v>
      </c>
      <c r="G21" s="10">
        <v>1850</v>
      </c>
      <c r="H21" s="10"/>
    </row>
    <row r="22" ht="17" customHeight="1" spans="2:8" x14ac:dyDescent="0.25">
      <c r="B22" s="8">
        <v>46086</v>
      </c>
      <c r="C22" s="9" t="s">
        <v>11</v>
      </c>
      <c r="D22" s="9"/>
      <c r="E22" s="9" t="s">
        <v>20</v>
      </c>
      <c r="F22" s="9" t="s">
        <v>21</v>
      </c>
      <c r="G22" s="10"/>
      <c r="H22" s="10">
        <v>1059.6</v>
      </c>
    </row>
    <row r="23" ht="17" customHeight="1" spans="2:8" x14ac:dyDescent="0.25">
      <c r="B23" s="8">
        <v>46086</v>
      </c>
      <c r="C23" s="9" t="s">
        <v>17</v>
      </c>
      <c r="D23" s="9"/>
      <c r="E23" s="9" t="s">
        <v>20</v>
      </c>
      <c r="F23" s="9" t="s">
        <v>21</v>
      </c>
      <c r="G23" s="10"/>
      <c r="H23" s="10">
        <v>767.8</v>
      </c>
    </row>
    <row r="24" ht="17" customHeight="1" spans="2:8" x14ac:dyDescent="0.25">
      <c r="B24" s="8">
        <v>46090</v>
      </c>
      <c r="C24" s="9" t="s">
        <v>11</v>
      </c>
      <c r="D24" s="9" t="s">
        <v>15</v>
      </c>
      <c r="E24" s="9" t="s">
        <v>13</v>
      </c>
      <c r="F24" s="9" t="s">
        <v>28</v>
      </c>
      <c r="G24" s="10">
        <v>1150</v>
      </c>
      <c r="H24" s="10"/>
    </row>
    <row r="25" ht="17" customHeight="1" spans="2:8" x14ac:dyDescent="0.25">
      <c r="B25" s="8">
        <v>46090</v>
      </c>
      <c r="C25" s="9" t="s">
        <v>11</v>
      </c>
      <c r="D25" s="9" t="s">
        <v>15</v>
      </c>
      <c r="E25" s="9" t="s">
        <v>29</v>
      </c>
      <c r="F25" s="9" t="s">
        <v>30</v>
      </c>
      <c r="G25" s="10">
        <v>50</v>
      </c>
      <c r="H25" s="10"/>
    </row>
    <row r="26" ht="17" customHeight="1" spans="2:8" x14ac:dyDescent="0.25">
      <c r="B26" s="8">
        <v>46112</v>
      </c>
      <c r="C26" s="9" t="s">
        <v>11</v>
      </c>
      <c r="D26" s="9"/>
      <c r="E26" s="9" t="s">
        <v>31</v>
      </c>
      <c r="F26" s="9" t="s">
        <v>32</v>
      </c>
      <c r="G26" s="10"/>
      <c r="H26" s="10">
        <v>312.55</v>
      </c>
    </row>
    <row r="27" ht="17" customHeight="1" spans="2:8" x14ac:dyDescent="0.25">
      <c r="B27" s="8">
        <v>46113</v>
      </c>
      <c r="C27" s="9" t="s">
        <v>11</v>
      </c>
      <c r="D27" s="9" t="s">
        <v>12</v>
      </c>
      <c r="E27" s="9" t="s">
        <v>13</v>
      </c>
      <c r="F27" s="9" t="s">
        <v>14</v>
      </c>
      <c r="G27" s="10">
        <v>1250</v>
      </c>
      <c r="H27" s="10"/>
    </row>
    <row r="28" ht="17" customHeight="1" spans="2:8" x14ac:dyDescent="0.25">
      <c r="B28" s="8">
        <v>46114</v>
      </c>
      <c r="C28" s="9" t="s">
        <v>11</v>
      </c>
      <c r="D28" s="9" t="s">
        <v>15</v>
      </c>
      <c r="E28" s="9" t="s">
        <v>13</v>
      </c>
      <c r="F28" s="9" t="s">
        <v>16</v>
      </c>
      <c r="G28" s="10">
        <v>1150</v>
      </c>
      <c r="H28" s="10"/>
    </row>
    <row r="29" ht="17" customHeight="1" spans="2:8" x14ac:dyDescent="0.25">
      <c r="B29" s="8">
        <v>46115</v>
      </c>
      <c r="C29" s="9" t="s">
        <v>17</v>
      </c>
      <c r="D29" s="9" t="s">
        <v>18</v>
      </c>
      <c r="E29" s="9" t="s">
        <v>13</v>
      </c>
      <c r="F29" s="9" t="s">
        <v>19</v>
      </c>
      <c r="G29" s="10">
        <v>1850</v>
      </c>
      <c r="H29" s="10"/>
    </row>
    <row r="30" ht="17" customHeight="1" spans="2:8" x14ac:dyDescent="0.25">
      <c r="B30" s="8">
        <v>46117</v>
      </c>
      <c r="C30" s="9" t="s">
        <v>11</v>
      </c>
      <c r="D30" s="9"/>
      <c r="E30" s="9" t="s">
        <v>20</v>
      </c>
      <c r="F30" s="9" t="s">
        <v>21</v>
      </c>
      <c r="G30" s="10"/>
      <c r="H30" s="10">
        <v>1057.8</v>
      </c>
    </row>
    <row r="31" ht="17" customHeight="1" spans="2:8" x14ac:dyDescent="0.25">
      <c r="B31" s="8">
        <v>46117</v>
      </c>
      <c r="C31" s="9" t="s">
        <v>17</v>
      </c>
      <c r="D31" s="9"/>
      <c r="E31" s="9" t="s">
        <v>20</v>
      </c>
      <c r="F31" s="9" t="s">
        <v>21</v>
      </c>
      <c r="G31" s="10"/>
      <c r="H31" s="10">
        <v>766.4</v>
      </c>
    </row>
    <row r="32" ht="17" customHeight="1" spans="2:8" x14ac:dyDescent="0.25">
      <c r="B32" s="8">
        <v>46127</v>
      </c>
      <c r="C32" s="9" t="s">
        <v>11</v>
      </c>
      <c r="D32" s="9"/>
      <c r="E32" s="9" t="s">
        <v>33</v>
      </c>
      <c r="F32" s="9" t="s">
        <v>34</v>
      </c>
      <c r="G32" s="10"/>
      <c r="H32" s="10">
        <v>2710</v>
      </c>
    </row>
    <row r="33" ht="17" customHeight="1" spans="2:8" x14ac:dyDescent="0.25">
      <c r="B33" s="8">
        <v>46127</v>
      </c>
      <c r="C33" s="9" t="s">
        <v>17</v>
      </c>
      <c r="D33" s="9"/>
      <c r="E33" s="9" t="s">
        <v>33</v>
      </c>
      <c r="F33" s="9" t="s">
        <v>34</v>
      </c>
      <c r="G33" s="10"/>
      <c r="H33" s="10">
        <v>2045</v>
      </c>
    </row>
    <row r="34" ht="17" customHeight="1" spans="2:8" x14ac:dyDescent="0.25">
      <c r="B34" s="8">
        <v>46143</v>
      </c>
      <c r="C34" s="9" t="s">
        <v>11</v>
      </c>
      <c r="D34" s="9" t="s">
        <v>12</v>
      </c>
      <c r="E34" s="9" t="s">
        <v>13</v>
      </c>
      <c r="F34" s="9" t="s">
        <v>14</v>
      </c>
      <c r="G34" s="10">
        <v>1250</v>
      </c>
      <c r="H34" s="10"/>
    </row>
    <row r="35" ht="17" customHeight="1" spans="2:8" x14ac:dyDescent="0.25">
      <c r="B35" s="8">
        <v>46144</v>
      </c>
      <c r="C35" s="9" t="s">
        <v>11</v>
      </c>
      <c r="D35" s="9" t="s">
        <v>15</v>
      </c>
      <c r="E35" s="9" t="s">
        <v>13</v>
      </c>
      <c r="F35" s="9" t="s">
        <v>16</v>
      </c>
      <c r="G35" s="10">
        <v>1150</v>
      </c>
      <c r="H35" s="10"/>
    </row>
    <row r="36" ht="17" customHeight="1" spans="2:8" x14ac:dyDescent="0.25">
      <c r="B36" s="8">
        <v>46145</v>
      </c>
      <c r="C36" s="9" t="s">
        <v>17</v>
      </c>
      <c r="D36" s="9" t="s">
        <v>18</v>
      </c>
      <c r="E36" s="9" t="s">
        <v>13</v>
      </c>
      <c r="F36" s="9" t="s">
        <v>19</v>
      </c>
      <c r="G36" s="10">
        <v>1850</v>
      </c>
      <c r="H36" s="10"/>
    </row>
    <row r="37" ht="17" customHeight="1" spans="2:8" x14ac:dyDescent="0.25">
      <c r="B37" s="8">
        <v>46147</v>
      </c>
      <c r="C37" s="9" t="s">
        <v>11</v>
      </c>
      <c r="D37" s="9"/>
      <c r="E37" s="9" t="s">
        <v>20</v>
      </c>
      <c r="F37" s="9" t="s">
        <v>21</v>
      </c>
      <c r="G37" s="10"/>
      <c r="H37" s="10">
        <v>1056</v>
      </c>
    </row>
    <row r="38" ht="17" customHeight="1" spans="2:8" x14ac:dyDescent="0.25">
      <c r="B38" s="8">
        <v>46147</v>
      </c>
      <c r="C38" s="9" t="s">
        <v>17</v>
      </c>
      <c r="D38" s="9"/>
      <c r="E38" s="9" t="s">
        <v>20</v>
      </c>
      <c r="F38" s="9" t="s">
        <v>21</v>
      </c>
      <c r="G38" s="10"/>
      <c r="H38" s="10">
        <v>765</v>
      </c>
    </row>
    <row r="39" ht="17" customHeight="1" spans="2:8" x14ac:dyDescent="0.25">
      <c r="B39" s="8">
        <v>46160</v>
      </c>
      <c r="C39" s="9" t="s">
        <v>17</v>
      </c>
      <c r="D39" s="9" t="s">
        <v>18</v>
      </c>
      <c r="E39" s="9" t="s">
        <v>24</v>
      </c>
      <c r="F39" s="9" t="s">
        <v>35</v>
      </c>
      <c r="G39" s="10"/>
      <c r="H39" s="10">
        <v>189</v>
      </c>
    </row>
    <row r="40" ht="17" customHeight="1" spans="2:8" x14ac:dyDescent="0.25">
      <c r="B40" s="8">
        <v>46174</v>
      </c>
      <c r="C40" s="9" t="s">
        <v>11</v>
      </c>
      <c r="D40" s="9" t="s">
        <v>12</v>
      </c>
      <c r="E40" s="9" t="s">
        <v>13</v>
      </c>
      <c r="F40" s="9" t="s">
        <v>14</v>
      </c>
      <c r="G40" s="10">
        <v>1250</v>
      </c>
      <c r="H40" s="10"/>
    </row>
    <row r="41" ht="17" customHeight="1" spans="2:8" x14ac:dyDescent="0.25">
      <c r="B41" s="8">
        <v>46175</v>
      </c>
      <c r="C41" s="9" t="s">
        <v>11</v>
      </c>
      <c r="D41" s="9" t="s">
        <v>15</v>
      </c>
      <c r="E41" s="9" t="s">
        <v>13</v>
      </c>
      <c r="F41" s="9" t="s">
        <v>16</v>
      </c>
      <c r="G41" s="10">
        <v>1150</v>
      </c>
      <c r="H41" s="10"/>
    </row>
    <row r="42" ht="17" customHeight="1" spans="2:8" x14ac:dyDescent="0.25">
      <c r="B42" s="8">
        <v>46176</v>
      </c>
      <c r="C42" s="9" t="s">
        <v>17</v>
      </c>
      <c r="D42" s="9" t="s">
        <v>18</v>
      </c>
      <c r="E42" s="9" t="s">
        <v>13</v>
      </c>
      <c r="F42" s="9" t="s">
        <v>19</v>
      </c>
      <c r="G42" s="10">
        <v>1850</v>
      </c>
      <c r="H42" s="10"/>
    </row>
    <row r="43" ht="17" customHeight="1" spans="2:8" x14ac:dyDescent="0.25">
      <c r="B43" s="8">
        <v>46178</v>
      </c>
      <c r="C43" s="9" t="s">
        <v>11</v>
      </c>
      <c r="D43" s="9"/>
      <c r="E43" s="9" t="s">
        <v>20</v>
      </c>
      <c r="F43" s="9" t="s">
        <v>21</v>
      </c>
      <c r="G43" s="10"/>
      <c r="H43" s="10">
        <v>1054.2</v>
      </c>
    </row>
    <row r="44" ht="17" customHeight="1" spans="2:8" x14ac:dyDescent="0.25">
      <c r="B44" s="8">
        <v>46178</v>
      </c>
      <c r="C44" s="9" t="s">
        <v>17</v>
      </c>
      <c r="D44" s="9"/>
      <c r="E44" s="9" t="s">
        <v>20</v>
      </c>
      <c r="F44" s="9" t="s">
        <v>21</v>
      </c>
      <c r="G44" s="10"/>
      <c r="H44" s="10">
        <v>763.6</v>
      </c>
    </row>
    <row r="45" ht="17" customHeight="1" spans="2:8" x14ac:dyDescent="0.25">
      <c r="B45" s="8">
        <v>46203</v>
      </c>
      <c r="C45" s="9" t="s">
        <v>11</v>
      </c>
      <c r="D45" s="9"/>
      <c r="E45" s="9" t="s">
        <v>31</v>
      </c>
      <c r="F45" s="9" t="s">
        <v>36</v>
      </c>
      <c r="G45" s="10"/>
      <c r="H45" s="10">
        <v>334.1</v>
      </c>
    </row>
    <row r="46" ht="17" customHeight="1" spans="2:8" x14ac:dyDescent="0.25">
      <c r="B46" s="8">
        <v>46204</v>
      </c>
      <c r="C46" s="9" t="s">
        <v>11</v>
      </c>
      <c r="D46" s="9" t="s">
        <v>12</v>
      </c>
      <c r="E46" s="9" t="s">
        <v>13</v>
      </c>
      <c r="F46" s="9" t="s">
        <v>14</v>
      </c>
      <c r="G46" s="10">
        <v>1250</v>
      </c>
      <c r="H46" s="10"/>
    </row>
    <row r="47" ht="17" customHeight="1" spans="2:8" x14ac:dyDescent="0.25">
      <c r="B47" s="8">
        <v>46206</v>
      </c>
      <c r="C47" s="9" t="s">
        <v>17</v>
      </c>
      <c r="D47" s="9" t="s">
        <v>18</v>
      </c>
      <c r="E47" s="9" t="s">
        <v>13</v>
      </c>
      <c r="F47" s="9" t="s">
        <v>19</v>
      </c>
      <c r="G47" s="10">
        <v>1850</v>
      </c>
      <c r="H47" s="10"/>
    </row>
    <row r="48" ht="17" customHeight="1" spans="2:8" x14ac:dyDescent="0.25">
      <c r="B48" s="8">
        <v>46208</v>
      </c>
      <c r="C48" s="9" t="s">
        <v>11</v>
      </c>
      <c r="D48" s="9"/>
      <c r="E48" s="9" t="s">
        <v>20</v>
      </c>
      <c r="F48" s="9" t="s">
        <v>21</v>
      </c>
      <c r="G48" s="10"/>
      <c r="H48" s="10">
        <v>1052.4</v>
      </c>
    </row>
    <row r="49" ht="17" customHeight="1" spans="2:8" x14ac:dyDescent="0.25">
      <c r="B49" s="8">
        <v>46208</v>
      </c>
      <c r="C49" s="9" t="s">
        <v>17</v>
      </c>
      <c r="D49" s="9"/>
      <c r="E49" s="9" t="s">
        <v>20</v>
      </c>
      <c r="F49" s="9" t="s">
        <v>21</v>
      </c>
      <c r="G49" s="10"/>
      <c r="H49" s="10">
        <v>762.2</v>
      </c>
    </row>
    <row r="50" ht="17" customHeight="1" spans="2:8" x14ac:dyDescent="0.25">
      <c r="B50" s="8">
        <v>46209</v>
      </c>
      <c r="C50" s="9" t="s">
        <v>11</v>
      </c>
      <c r="D50" s="9" t="s">
        <v>15</v>
      </c>
      <c r="E50" s="9" t="s">
        <v>37</v>
      </c>
      <c r="F50" s="9" t="s">
        <v>38</v>
      </c>
      <c r="G50" s="10"/>
      <c r="H50" s="10">
        <v>280</v>
      </c>
    </row>
    <row r="51" ht="17" customHeight="1" spans="2:8" x14ac:dyDescent="0.25">
      <c r="B51" s="8">
        <v>46215</v>
      </c>
      <c r="C51" s="9" t="s">
        <v>11</v>
      </c>
      <c r="D51" s="9" t="s">
        <v>15</v>
      </c>
      <c r="E51" s="9" t="s">
        <v>24</v>
      </c>
      <c r="F51" s="9" t="s">
        <v>39</v>
      </c>
      <c r="G51" s="10"/>
      <c r="H51" s="10">
        <v>645</v>
      </c>
    </row>
    <row r="52" ht="17" customHeight="1" spans="2:8" x14ac:dyDescent="0.25">
      <c r="B52" s="8">
        <v>46217</v>
      </c>
      <c r="C52" s="9" t="s">
        <v>11</v>
      </c>
      <c r="D52" s="9" t="s">
        <v>15</v>
      </c>
      <c r="E52" s="9" t="s">
        <v>40</v>
      </c>
      <c r="F52" s="9" t="s">
        <v>41</v>
      </c>
      <c r="G52" s="10"/>
      <c r="H52" s="10">
        <v>39.99</v>
      </c>
    </row>
    <row r="53" ht="17" customHeight="1" spans="2:8" x14ac:dyDescent="0.25">
      <c r="B53" s="8">
        <v>46235</v>
      </c>
      <c r="C53" s="9" t="s">
        <v>11</v>
      </c>
      <c r="D53" s="9" t="s">
        <v>12</v>
      </c>
      <c r="E53" s="9" t="s">
        <v>13</v>
      </c>
      <c r="F53" s="9" t="s">
        <v>14</v>
      </c>
      <c r="G53" s="10">
        <v>1250</v>
      </c>
      <c r="H53" s="10"/>
    </row>
    <row r="54" ht="17" customHeight="1" spans="2:8" x14ac:dyDescent="0.25">
      <c r="B54" s="8">
        <v>46235</v>
      </c>
      <c r="C54" s="9" t="s">
        <v>11</v>
      </c>
      <c r="D54" s="9" t="s">
        <v>15</v>
      </c>
      <c r="E54" s="9" t="s">
        <v>13</v>
      </c>
      <c r="F54" s="9" t="s">
        <v>42</v>
      </c>
      <c r="G54" s="10">
        <v>1195</v>
      </c>
      <c r="H54" s="10"/>
    </row>
    <row r="55" ht="17" customHeight="1" spans="2:8" x14ac:dyDescent="0.25">
      <c r="B55" s="8">
        <v>46237</v>
      </c>
      <c r="C55" s="9" t="s">
        <v>17</v>
      </c>
      <c r="D55" s="9" t="s">
        <v>18</v>
      </c>
      <c r="E55" s="9" t="s">
        <v>13</v>
      </c>
      <c r="F55" s="9" t="s">
        <v>19</v>
      </c>
      <c r="G55" s="10">
        <v>1850</v>
      </c>
      <c r="H55" s="10"/>
    </row>
    <row r="56" ht="17" customHeight="1" spans="2:8" x14ac:dyDescent="0.25">
      <c r="B56" s="8">
        <v>46239</v>
      </c>
      <c r="C56" s="9" t="s">
        <v>11</v>
      </c>
      <c r="D56" s="9"/>
      <c r="E56" s="9" t="s">
        <v>20</v>
      </c>
      <c r="F56" s="9" t="s">
        <v>21</v>
      </c>
      <c r="G56" s="10"/>
      <c r="H56" s="10">
        <v>1050.6</v>
      </c>
    </row>
    <row r="57" ht="17" customHeight="1" spans="2:8" x14ac:dyDescent="0.25">
      <c r="B57" s="8">
        <v>46239</v>
      </c>
      <c r="C57" s="9" t="s">
        <v>17</v>
      </c>
      <c r="D57" s="9"/>
      <c r="E57" s="9" t="s">
        <v>20</v>
      </c>
      <c r="F57" s="9" t="s">
        <v>21</v>
      </c>
      <c r="G57" s="10"/>
      <c r="H57" s="10">
        <v>760.8</v>
      </c>
    </row>
    <row r="58" ht="17" customHeight="1" spans="2:8" x14ac:dyDescent="0.25">
      <c r="B58" s="8">
        <v>46256</v>
      </c>
      <c r="C58" s="9" t="s">
        <v>17</v>
      </c>
      <c r="D58" s="9" t="s">
        <v>18</v>
      </c>
      <c r="E58" s="9" t="s">
        <v>37</v>
      </c>
      <c r="F58" s="9" t="s">
        <v>43</v>
      </c>
      <c r="G58" s="10"/>
      <c r="H58" s="10">
        <v>150</v>
      </c>
    </row>
    <row r="59" ht="17" customHeight="1" spans="2:8" x14ac:dyDescent="0.25">
      <c r="B59" s="8">
        <v>46266</v>
      </c>
      <c r="C59" s="9" t="s">
        <v>11</v>
      </c>
      <c r="D59" s="9" t="s">
        <v>12</v>
      </c>
      <c r="E59" s="9" t="s">
        <v>13</v>
      </c>
      <c r="F59" s="9" t="s">
        <v>14</v>
      </c>
      <c r="G59" s="10">
        <v>1250</v>
      </c>
      <c r="H59" s="10"/>
    </row>
    <row r="60" ht="17" customHeight="1" spans="2:8" x14ac:dyDescent="0.25">
      <c r="B60" s="8">
        <v>46266</v>
      </c>
      <c r="C60" s="9" t="s">
        <v>11</v>
      </c>
      <c r="D60" s="9" t="s">
        <v>15</v>
      </c>
      <c r="E60" s="9" t="s">
        <v>13</v>
      </c>
      <c r="F60" s="9" t="s">
        <v>42</v>
      </c>
      <c r="G60" s="10">
        <v>1195</v>
      </c>
      <c r="H60" s="10"/>
    </row>
    <row r="61" ht="17" customHeight="1" spans="2:8" x14ac:dyDescent="0.25">
      <c r="B61" s="8">
        <v>46268</v>
      </c>
      <c r="C61" s="9" t="s">
        <v>17</v>
      </c>
      <c r="D61" s="9" t="s">
        <v>18</v>
      </c>
      <c r="E61" s="9" t="s">
        <v>13</v>
      </c>
      <c r="F61" s="9" t="s">
        <v>19</v>
      </c>
      <c r="G61" s="10">
        <v>1850</v>
      </c>
      <c r="H61" s="10"/>
    </row>
    <row r="62" ht="17" customHeight="1" spans="2:8" x14ac:dyDescent="0.25">
      <c r="B62" s="8">
        <v>46270</v>
      </c>
      <c r="C62" s="9" t="s">
        <v>11</v>
      </c>
      <c r="D62" s="9"/>
      <c r="E62" s="9" t="s">
        <v>20</v>
      </c>
      <c r="F62" s="9" t="s">
        <v>21</v>
      </c>
      <c r="G62" s="10"/>
      <c r="H62" s="10">
        <v>1048.8</v>
      </c>
    </row>
    <row r="63" ht="17" customHeight="1" spans="2:8" x14ac:dyDescent="0.25">
      <c r="B63" s="8">
        <v>46270</v>
      </c>
      <c r="C63" s="9" t="s">
        <v>17</v>
      </c>
      <c r="D63" s="9"/>
      <c r="E63" s="9" t="s">
        <v>20</v>
      </c>
      <c r="F63" s="9" t="s">
        <v>21</v>
      </c>
      <c r="G63" s="10"/>
      <c r="H63" s="10">
        <v>759.4</v>
      </c>
    </row>
    <row r="64" ht="17" customHeight="1" spans="2:8" x14ac:dyDescent="0.25">
      <c r="B64" s="8">
        <v>46295</v>
      </c>
      <c r="C64" s="9" t="s">
        <v>11</v>
      </c>
      <c r="D64" s="9"/>
      <c r="E64" s="9" t="s">
        <v>31</v>
      </c>
      <c r="F64" s="9" t="s">
        <v>44</v>
      </c>
      <c r="G64" s="10"/>
      <c r="H64" s="10">
        <v>351.8</v>
      </c>
    </row>
    <row r="65" ht="17" customHeight="1" spans="2:8" x14ac:dyDescent="0.25">
      <c r="B65" s="8">
        <v>46296</v>
      </c>
      <c r="C65" s="9" t="s">
        <v>11</v>
      </c>
      <c r="D65" s="9" t="s">
        <v>12</v>
      </c>
      <c r="E65" s="9" t="s">
        <v>13</v>
      </c>
      <c r="F65" s="9" t="s">
        <v>14</v>
      </c>
      <c r="G65" s="10">
        <v>1250</v>
      </c>
      <c r="H65" s="10"/>
    </row>
    <row r="66" ht="17" customHeight="1" spans="2:8" x14ac:dyDescent="0.25">
      <c r="B66" s="8">
        <v>46296</v>
      </c>
      <c r="C66" s="9" t="s">
        <v>11</v>
      </c>
      <c r="D66" s="9" t="s">
        <v>15</v>
      </c>
      <c r="E66" s="9" t="s">
        <v>13</v>
      </c>
      <c r="F66" s="9" t="s">
        <v>42</v>
      </c>
      <c r="G66" s="10">
        <v>1195</v>
      </c>
      <c r="H66" s="10"/>
    </row>
    <row r="67" ht="17" customHeight="1" spans="2:8" x14ac:dyDescent="0.25">
      <c r="B67" s="8">
        <v>46298</v>
      </c>
      <c r="C67" s="9" t="s">
        <v>17</v>
      </c>
      <c r="D67" s="9" t="s">
        <v>18</v>
      </c>
      <c r="E67" s="9" t="s">
        <v>13</v>
      </c>
      <c r="F67" s="9" t="s">
        <v>19</v>
      </c>
      <c r="G67" s="10">
        <v>1850</v>
      </c>
      <c r="H67" s="10"/>
    </row>
    <row r="68" ht="17" customHeight="1" spans="2:8" x14ac:dyDescent="0.25">
      <c r="B68" s="8">
        <v>46300</v>
      </c>
      <c r="C68" s="9" t="s">
        <v>11</v>
      </c>
      <c r="D68" s="9"/>
      <c r="E68" s="9" t="s">
        <v>20</v>
      </c>
      <c r="F68" s="9" t="s">
        <v>21</v>
      </c>
      <c r="G68" s="10"/>
      <c r="H68" s="10">
        <v>1047</v>
      </c>
    </row>
    <row r="69" ht="17" customHeight="1" spans="2:8" x14ac:dyDescent="0.25">
      <c r="B69" s="8">
        <v>46300</v>
      </c>
      <c r="C69" s="9" t="s">
        <v>17</v>
      </c>
      <c r="D69" s="9"/>
      <c r="E69" s="9" t="s">
        <v>20</v>
      </c>
      <c r="F69" s="9" t="s">
        <v>21</v>
      </c>
      <c r="G69" s="10"/>
      <c r="H69" s="10">
        <v>758</v>
      </c>
    </row>
    <row r="70" ht="17" customHeight="1" spans="2:8" x14ac:dyDescent="0.25">
      <c r="B70" s="8">
        <v>46310</v>
      </c>
      <c r="C70" s="9" t="s">
        <v>11</v>
      </c>
      <c r="D70" s="9"/>
      <c r="E70" s="9" t="s">
        <v>33</v>
      </c>
      <c r="F70" s="9" t="s">
        <v>45</v>
      </c>
      <c r="G70" s="10"/>
      <c r="H70" s="10">
        <v>2710</v>
      </c>
    </row>
    <row r="71" ht="17" customHeight="1" spans="2:8" x14ac:dyDescent="0.25">
      <c r="B71" s="8">
        <v>46310</v>
      </c>
      <c r="C71" s="9" t="s">
        <v>17</v>
      </c>
      <c r="D71" s="9"/>
      <c r="E71" s="9" t="s">
        <v>33</v>
      </c>
      <c r="F71" s="9" t="s">
        <v>45</v>
      </c>
      <c r="G71" s="10"/>
      <c r="H71" s="10">
        <v>2045</v>
      </c>
    </row>
    <row r="72" ht="17" customHeight="1" spans="2:8" x14ac:dyDescent="0.25">
      <c r="B72" s="8">
        <v>46311</v>
      </c>
      <c r="C72" s="9" t="s">
        <v>17</v>
      </c>
      <c r="D72" s="9" t="s">
        <v>18</v>
      </c>
      <c r="E72" s="9" t="s">
        <v>46</v>
      </c>
      <c r="F72" s="9" t="s">
        <v>47</v>
      </c>
      <c r="G72" s="10"/>
      <c r="H72" s="10">
        <v>24.97</v>
      </c>
    </row>
    <row r="73" ht="17" customHeight="1" spans="2:8" x14ac:dyDescent="0.25">
      <c r="B73" s="8"/>
      <c r="C73" s="9"/>
      <c r="D73" s="9"/>
      <c r="E73" s="9"/>
      <c r="F73" s="9"/>
      <c r="G73" s="10"/>
      <c r="H73" s="10"/>
    </row>
    <row r="74" ht="17" customHeight="1" spans="2:8" x14ac:dyDescent="0.25">
      <c r="B74" s="8"/>
      <c r="C74" s="9"/>
      <c r="D74" s="9"/>
      <c r="E74" s="9"/>
      <c r="F74" s="9"/>
      <c r="G74" s="10"/>
      <c r="H74" s="10"/>
    </row>
    <row r="75" ht="17" customHeight="1" spans="2:8" x14ac:dyDescent="0.25">
      <c r="B75" s="8"/>
      <c r="C75" s="9"/>
      <c r="D75" s="9"/>
      <c r="E75" s="9"/>
      <c r="F75" s="9"/>
      <c r="G75" s="10"/>
      <c r="H75" s="10"/>
    </row>
    <row r="76" ht="17" customHeight="1" spans="2:8" x14ac:dyDescent="0.25">
      <c r="B76" s="8"/>
      <c r="C76" s="9"/>
      <c r="D76" s="9"/>
      <c r="E76" s="9"/>
      <c r="F76" s="9"/>
      <c r="G76" s="10"/>
      <c r="H76" s="10"/>
    </row>
    <row r="77" ht="17" customHeight="1" spans="2:8" x14ac:dyDescent="0.25">
      <c r="B77" s="8"/>
      <c r="C77" s="9"/>
      <c r="D77" s="9"/>
      <c r="E77" s="9"/>
      <c r="F77" s="9"/>
      <c r="G77" s="10"/>
      <c r="H77" s="10"/>
    </row>
    <row r="78" ht="17" customHeight="1" spans="2:8" x14ac:dyDescent="0.25">
      <c r="B78" s="8"/>
      <c r="C78" s="9"/>
      <c r="D78" s="9"/>
      <c r="E78" s="9"/>
      <c r="F78" s="9"/>
      <c r="G78" s="10"/>
      <c r="H78" s="10"/>
    </row>
    <row r="79" ht="17" customHeight="1" spans="2:8" x14ac:dyDescent="0.25">
      <c r="B79" s="8"/>
      <c r="C79" s="9"/>
      <c r="D79" s="9"/>
      <c r="E79" s="9"/>
      <c r="F79" s="9"/>
      <c r="G79" s="10"/>
      <c r="H79" s="10"/>
    </row>
    <row r="80" ht="17" customHeight="1" spans="2:8" x14ac:dyDescent="0.25">
      <c r="B80" s="8"/>
      <c r="C80" s="9"/>
      <c r="D80" s="9"/>
      <c r="E80" s="9"/>
      <c r="F80" s="9"/>
      <c r="G80" s="10"/>
      <c r="H80" s="10"/>
    </row>
    <row r="81" ht="17" customHeight="1" spans="2:8" x14ac:dyDescent="0.25">
      <c r="B81" s="8"/>
      <c r="C81" s="9"/>
      <c r="D81" s="9"/>
      <c r="E81" s="9"/>
      <c r="F81" s="9"/>
      <c r="G81" s="10"/>
      <c r="H81" s="10"/>
    </row>
    <row r="82" ht="17" customHeight="1" spans="2:8" x14ac:dyDescent="0.25">
      <c r="B82" s="8"/>
      <c r="C82" s="9"/>
      <c r="D82" s="9"/>
      <c r="E82" s="9"/>
      <c r="F82" s="9"/>
      <c r="G82" s="10"/>
      <c r="H82" s="10"/>
    </row>
  </sheetData>
  <mergeCells count="3">
    <mergeCell ref="F1:H1"/>
    <mergeCell ref="B2:E2"/>
    <mergeCell ref="F2:H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J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8" customWidth="1"/>
    <col min="3" max="3" width="10" customWidth="1"/>
    <col min="4" max="4" width="18" customWidth="1"/>
    <col min="5" max="8" width="13" customWidth="1"/>
    <col min="9" max="9" width="14" customWidth="1"/>
    <col min="10" max="10" width="12" customWidth="1"/>
  </cols>
  <sheetData>
    <row r="1" ht="34" customHeight="1" spans="2:10" x14ac:dyDescent="0.25">
      <c r="B1" s="1" t="s">
        <v>48</v>
      </c>
      <c r="H1" s="2" t="s">
        <v>1</v>
      </c>
      <c r="I1" s="2"/>
      <c r="J1" s="2"/>
    </row>
    <row r="2" ht="28" customHeight="1" spans="2:10" x14ac:dyDescent="0.25">
      <c r="B2" s="3" t="s">
        <v>49</v>
      </c>
      <c r="C2" s="3"/>
      <c r="D2" s="3"/>
      <c r="E2" s="3"/>
      <c r="F2" s="3"/>
      <c r="G2" s="3"/>
      <c r="H2" s="4" t="s">
        <v>3</v>
      </c>
      <c r="I2" s="4"/>
      <c r="J2" s="4"/>
    </row>
    <row r="3" ht="4" customHeight="1" spans="2:10" x14ac:dyDescent="0.25">
      <c r="B3" s="5"/>
      <c r="C3" s="5"/>
      <c r="D3" s="5"/>
      <c r="E3" s="5"/>
      <c r="F3" s="5"/>
      <c r="G3" s="5"/>
      <c r="H3" s="5"/>
      <c r="I3" s="5"/>
      <c r="J3" s="5"/>
    </row>
    <row r="4" ht="10" customHeight="1" x14ac:dyDescent="0.25"/>
    <row r="5" ht="30" customHeight="1" spans="2:10" x14ac:dyDescent="0.25">
      <c r="B5" s="6" t="s">
        <v>5</v>
      </c>
      <c r="C5" s="6" t="s">
        <v>6</v>
      </c>
      <c r="D5" s="6" t="s">
        <v>50</v>
      </c>
      <c r="E5" s="11" t="s">
        <v>51</v>
      </c>
      <c r="F5" s="7" t="s">
        <v>52</v>
      </c>
      <c r="G5" s="7" t="s">
        <v>53</v>
      </c>
      <c r="H5" s="11" t="s">
        <v>54</v>
      </c>
      <c r="I5" s="11" t="s">
        <v>55</v>
      </c>
      <c r="J5" s="11" t="s">
        <v>56</v>
      </c>
    </row>
    <row r="6" ht="17" customHeight="1" spans="2:10" x14ac:dyDescent="0.25">
      <c r="B6" s="9" t="s">
        <v>11</v>
      </c>
      <c r="C6" s="9" t="s">
        <v>12</v>
      </c>
      <c r="D6" s="9" t="s">
        <v>57</v>
      </c>
      <c r="E6" s="10">
        <v>1250</v>
      </c>
      <c r="F6" s="12">
        <v>45536</v>
      </c>
      <c r="G6" s="12"/>
      <c r="H6" s="10">
        <v>1250</v>
      </c>
      <c r="I6" s="13">
        <f>SUMIFS(Ledger!G:G,Ledger!C:C,B6,Ledger!D:D,C6,Ledger!E:E,"Rent",Ledger!B:B,"&gt;="&amp;F6)</f>
        <v>12500</v>
      </c>
      <c r="J6" s="14">
        <f>IF(E6=0,0,ROUND(I6/E6,1))</f>
        <v>10</v>
      </c>
    </row>
    <row r="7" ht="17" customHeight="1" spans="2:10" x14ac:dyDescent="0.25">
      <c r="B7" s="9" t="s">
        <v>11</v>
      </c>
      <c r="C7" s="9" t="s">
        <v>15</v>
      </c>
      <c r="D7" s="9" t="s">
        <v>58</v>
      </c>
      <c r="E7" s="10">
        <v>1195</v>
      </c>
      <c r="F7" s="12">
        <v>46235</v>
      </c>
      <c r="G7" s="12">
        <v>46599</v>
      </c>
      <c r="H7" s="10">
        <v>1195</v>
      </c>
      <c r="I7" s="13">
        <f>SUMIFS(Ledger!G:G,Ledger!C:C,B7,Ledger!D:D,C7,Ledger!E:E,"Rent",Ledger!B:B,"&gt;="&amp;F7)</f>
        <v>3585</v>
      </c>
      <c r="J7" s="14">
        <f>IF(E7=0,0,ROUND(I7/E7,1))</f>
        <v>3</v>
      </c>
    </row>
    <row r="8" ht="17" customHeight="1" spans="2:10" x14ac:dyDescent="0.25">
      <c r="B8" s="9" t="s">
        <v>17</v>
      </c>
      <c r="C8" s="9" t="s">
        <v>18</v>
      </c>
      <c r="D8" s="9" t="s">
        <v>59</v>
      </c>
      <c r="E8" s="10">
        <v>1850</v>
      </c>
      <c r="F8" s="12">
        <v>45778</v>
      </c>
      <c r="G8" s="12">
        <v>46507</v>
      </c>
      <c r="H8" s="10">
        <v>1850</v>
      </c>
      <c r="I8" s="13">
        <f>SUMIFS(Ledger!G:G,Ledger!C:C,B8,Ledger!D:D,C8,Ledger!E:E,"Rent",Ledger!B:B,"&gt;="&amp;F8)</f>
        <v>18500</v>
      </c>
      <c r="J8" s="14">
        <f>IF(E8=0,0,ROUND(I8/E8,1))</f>
        <v>10</v>
      </c>
    </row>
    <row r="9" ht="17" customHeight="1" spans="2:10" x14ac:dyDescent="0.25">
      <c r="B9" s="9"/>
      <c r="C9" s="9"/>
      <c r="D9" s="9"/>
      <c r="E9" s="10"/>
      <c r="F9" s="12"/>
      <c r="G9" s="12"/>
      <c r="H9" s="10"/>
      <c r="I9" s="10"/>
      <c r="J9" s="15"/>
    </row>
    <row r="10" ht="17" customHeight="1" spans="2:10" x14ac:dyDescent="0.25">
      <c r="B10" s="9"/>
      <c r="C10" s="9"/>
      <c r="D10" s="9"/>
      <c r="E10" s="10"/>
      <c r="F10" s="12"/>
      <c r="G10" s="12"/>
      <c r="H10" s="10"/>
      <c r="I10" s="10"/>
      <c r="J10" s="15"/>
    </row>
    <row r="11" ht="17" customHeight="1" spans="2:10" x14ac:dyDescent="0.25">
      <c r="B11" s="9"/>
      <c r="C11" s="9"/>
      <c r="D11" s="9"/>
      <c r="E11" s="10"/>
      <c r="F11" s="12"/>
      <c r="G11" s="12"/>
      <c r="H11" s="10"/>
      <c r="I11" s="10"/>
      <c r="J11" s="15"/>
    </row>
    <row r="12" ht="17" customHeight="1" spans="2:10" x14ac:dyDescent="0.25">
      <c r="B12" s="9"/>
      <c r="C12" s="9"/>
      <c r="D12" s="9"/>
      <c r="E12" s="10"/>
      <c r="F12" s="12"/>
      <c r="G12" s="12"/>
      <c r="H12" s="10"/>
      <c r="I12" s="10"/>
      <c r="J12" s="15"/>
    </row>
    <row r="13" ht="17" customHeight="1" spans="2:10" x14ac:dyDescent="0.25">
      <c r="B13" s="9"/>
      <c r="C13" s="9"/>
      <c r="D13" s="9"/>
      <c r="E13" s="10"/>
      <c r="F13" s="12"/>
      <c r="G13" s="12"/>
      <c r="H13" s="10"/>
      <c r="I13" s="10"/>
      <c r="J13" s="15"/>
    </row>
    <row r="14" ht="17" customHeight="1" spans="2:10" x14ac:dyDescent="0.25">
      <c r="B14" s="9"/>
      <c r="C14" s="9"/>
      <c r="D14" s="9"/>
      <c r="E14" s="10"/>
      <c r="F14" s="12"/>
      <c r="G14" s="12"/>
      <c r="H14" s="10"/>
      <c r="I14" s="10"/>
      <c r="J14" s="15"/>
    </row>
    <row r="15" ht="17" customHeight="1" spans="2:10" x14ac:dyDescent="0.25">
      <c r="B15" s="9"/>
      <c r="C15" s="9"/>
      <c r="D15" s="9"/>
      <c r="E15" s="10"/>
      <c r="F15" s="12"/>
      <c r="G15" s="12"/>
      <c r="H15" s="10"/>
      <c r="I15" s="10"/>
      <c r="J15" s="15"/>
    </row>
    <row r="16" ht="17" customHeight="1" spans="2:10" x14ac:dyDescent="0.25">
      <c r="B16" s="9"/>
      <c r="C16" s="9"/>
      <c r="D16" s="9"/>
      <c r="E16" s="10"/>
      <c r="F16" s="12"/>
      <c r="G16" s="12"/>
      <c r="H16" s="10"/>
      <c r="I16" s="10"/>
      <c r="J16" s="15"/>
    </row>
    <row r="17" ht="17" customHeight="1" spans="2:10" x14ac:dyDescent="0.25">
      <c r="B17" s="9"/>
      <c r="C17" s="9"/>
      <c r="D17" s="9"/>
      <c r="E17" s="10"/>
      <c r="F17" s="12"/>
      <c r="G17" s="12"/>
      <c r="H17" s="10"/>
      <c r="I17" s="10"/>
      <c r="J17" s="15"/>
    </row>
    <row r="18" ht="17" customHeight="1" spans="2:10" x14ac:dyDescent="0.25">
      <c r="B18" s="9"/>
      <c r="C18" s="9"/>
      <c r="D18" s="9"/>
      <c r="E18" s="10"/>
      <c r="F18" s="12"/>
      <c r="G18" s="12"/>
      <c r="H18" s="10"/>
      <c r="I18" s="10"/>
      <c r="J18" s="15"/>
    </row>
    <row r="19" ht="17" customHeight="1" spans="2:10" x14ac:dyDescent="0.25">
      <c r="B19" s="9"/>
      <c r="C19" s="9"/>
      <c r="D19" s="9"/>
      <c r="E19" s="10"/>
      <c r="F19" s="12"/>
      <c r="G19" s="12"/>
      <c r="H19" s="10"/>
      <c r="I19" s="10"/>
      <c r="J19" s="15"/>
    </row>
    <row r="20" ht="17" customHeight="1" spans="2:10" x14ac:dyDescent="0.25">
      <c r="B20" s="9"/>
      <c r="C20" s="9"/>
      <c r="D20" s="9"/>
      <c r="E20" s="10"/>
      <c r="F20" s="12"/>
      <c r="G20" s="12"/>
      <c r="H20" s="10"/>
      <c r="I20" s="10"/>
      <c r="J20" s="15"/>
    </row>
    <row r="21" ht="17" customHeight="1" spans="2:10" x14ac:dyDescent="0.25">
      <c r="B21" s="9"/>
      <c r="C21" s="9"/>
      <c r="D21" s="9"/>
      <c r="E21" s="10"/>
      <c r="F21" s="12"/>
      <c r="G21" s="12"/>
      <c r="H21" s="10"/>
      <c r="I21" s="10"/>
      <c r="J21" s="15"/>
    </row>
    <row r="22" ht="17" customHeight="1" spans="2:10" x14ac:dyDescent="0.25">
      <c r="B22" s="9"/>
      <c r="C22" s="9"/>
      <c r="D22" s="9"/>
      <c r="E22" s="10"/>
      <c r="F22" s="12"/>
      <c r="G22" s="12"/>
      <c r="H22" s="10"/>
      <c r="I22" s="10"/>
      <c r="J22" s="15"/>
    </row>
    <row r="23" ht="17" customHeight="1" spans="2:10" x14ac:dyDescent="0.25">
      <c r="B23" s="9"/>
      <c r="C23" s="9"/>
      <c r="D23" s="9"/>
      <c r="E23" s="10"/>
      <c r="F23" s="12"/>
      <c r="G23" s="12"/>
      <c r="H23" s="10"/>
      <c r="I23" s="10"/>
      <c r="J23" s="15"/>
    </row>
    <row r="24" ht="17" customHeight="1" spans="2:10" x14ac:dyDescent="0.25">
      <c r="B24" s="9"/>
      <c r="C24" s="9"/>
      <c r="D24" s="9"/>
      <c r="E24" s="10"/>
      <c r="F24" s="12"/>
      <c r="G24" s="12"/>
      <c r="H24" s="10"/>
      <c r="I24" s="10"/>
      <c r="J24" s="15"/>
    </row>
    <row r="25" ht="17" customHeight="1" spans="2:10" x14ac:dyDescent="0.25">
      <c r="B25" s="9"/>
      <c r="C25" s="9"/>
      <c r="D25" s="9"/>
      <c r="E25" s="10"/>
      <c r="F25" s="12"/>
      <c r="G25" s="12"/>
      <c r="H25" s="10"/>
      <c r="I25" s="10"/>
      <c r="J25" s="15"/>
    </row>
    <row r="26" ht="17" customHeight="1" spans="2:10" x14ac:dyDescent="0.25">
      <c r="B26" s="9"/>
      <c r="C26" s="9"/>
      <c r="D26" s="9"/>
      <c r="E26" s="10"/>
      <c r="F26" s="12"/>
      <c r="G26" s="12"/>
      <c r="H26" s="10"/>
      <c r="I26" s="10"/>
      <c r="J26" s="15"/>
    </row>
    <row r="27" ht="17" customHeight="1" spans="2:10" x14ac:dyDescent="0.25">
      <c r="B27" s="9"/>
      <c r="C27" s="9"/>
      <c r="D27" s="9"/>
      <c r="E27" s="10"/>
      <c r="F27" s="12"/>
      <c r="G27" s="12"/>
      <c r="H27" s="10"/>
      <c r="I27" s="10"/>
      <c r="J27" s="15"/>
    </row>
    <row r="28" ht="17" customHeight="1" spans="2:10" x14ac:dyDescent="0.25">
      <c r="B28" s="9"/>
      <c r="C28" s="9"/>
      <c r="D28" s="9"/>
      <c r="E28" s="10"/>
      <c r="F28" s="12"/>
      <c r="G28" s="12"/>
      <c r="H28" s="10"/>
      <c r="I28" s="10"/>
      <c r="J28" s="15"/>
    </row>
    <row r="29" ht="17" customHeight="1" spans="2:10" x14ac:dyDescent="0.25">
      <c r="B29" s="9"/>
      <c r="C29" s="9"/>
      <c r="D29" s="9"/>
      <c r="E29" s="10"/>
      <c r="F29" s="12"/>
      <c r="G29" s="12"/>
      <c r="H29" s="10"/>
      <c r="I29" s="10"/>
      <c r="J29" s="15"/>
    </row>
    <row r="30" ht="17" customHeight="1" spans="2:10" x14ac:dyDescent="0.25">
      <c r="B30" s="9"/>
      <c r="C30" s="9"/>
      <c r="D30" s="9"/>
      <c r="E30" s="10"/>
      <c r="F30" s="12"/>
      <c r="G30" s="12"/>
      <c r="H30" s="10"/>
      <c r="I30" s="10"/>
      <c r="J30" s="15"/>
    </row>
  </sheetData>
  <mergeCells count="3">
    <mergeCell ref="H1:J1"/>
    <mergeCell ref="B2:G2"/>
    <mergeCell ref="H2:J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H8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0" customWidth="1"/>
    <col min="3" max="3" width="8" customWidth="1"/>
    <col min="4" max="7" width="13" customWidth="1"/>
    <col min="8" max="8" width="11" customWidth="1"/>
  </cols>
  <sheetData>
    <row r="1" ht="34" customHeight="1" spans="2:8" x14ac:dyDescent="0.25">
      <c r="B1" s="1" t="s">
        <v>60</v>
      </c>
      <c r="F1" s="2" t="s">
        <v>1</v>
      </c>
      <c r="G1" s="2"/>
      <c r="H1" s="2"/>
    </row>
    <row r="2" ht="28" customHeight="1" spans="2:8" x14ac:dyDescent="0.25">
      <c r="B2" s="3" t="s">
        <v>61</v>
      </c>
      <c r="C2" s="3"/>
      <c r="D2" s="3"/>
      <c r="E2" s="3"/>
      <c r="F2" s="4" t="s">
        <v>3</v>
      </c>
      <c r="G2" s="4"/>
      <c r="H2" s="4"/>
    </row>
    <row r="3" ht="4" customHeight="1" spans="2:8" x14ac:dyDescent="0.25">
      <c r="B3" s="5"/>
      <c r="C3" s="5"/>
      <c r="D3" s="5"/>
      <c r="E3" s="5"/>
      <c r="F3" s="5"/>
      <c r="G3" s="5"/>
      <c r="H3" s="5"/>
    </row>
    <row r="4" ht="10" customHeight="1" x14ac:dyDescent="0.25"/>
    <row r="5" ht="30" customHeight="1" spans="2:8" x14ac:dyDescent="0.25">
      <c r="B5" s="6" t="s">
        <v>5</v>
      </c>
      <c r="C5" s="7" t="s">
        <v>62</v>
      </c>
      <c r="D5" s="11" t="s">
        <v>51</v>
      </c>
      <c r="E5" s="7" t="s">
        <v>9</v>
      </c>
      <c r="F5" s="7" t="s">
        <v>10</v>
      </c>
      <c r="G5" s="7" t="s">
        <v>63</v>
      </c>
      <c r="H5" s="7" t="s">
        <v>64</v>
      </c>
    </row>
    <row r="6" ht="17" customHeight="1" spans="2:8" x14ac:dyDescent="0.25">
      <c r="B6" s="16" t="s">
        <v>11</v>
      </c>
      <c r="C6" s="14">
        <f>COUNTIF('Rent Roll'!B:B,B6)</f>
        <v>2</v>
      </c>
      <c r="D6" s="13">
        <f>SUMIF('Rent Roll'!B:B,B6,'Rent Roll'!E:E)</f>
        <v>2445</v>
      </c>
      <c r="E6" s="13">
        <f>SUMIF(Ledger!C:C,B6,Ledger!G:G)</f>
        <v>23035</v>
      </c>
      <c r="F6" s="13">
        <f>SUMIF(Ledger!C:C,B6,Ledger!H:H)</f>
        <v>20437.84</v>
      </c>
      <c r="G6" s="13">
        <f>E6-F6</f>
        <v>2597.16</v>
      </c>
      <c r="H6" s="17">
        <f>IF(E6=0,0,G6/E6)</f>
        <v>0.11274842630779248</v>
      </c>
    </row>
    <row r="7" ht="17" customHeight="1" spans="2:8" x14ac:dyDescent="0.25">
      <c r="B7" s="16" t="s">
        <v>17</v>
      </c>
      <c r="C7" s="14">
        <f>COUNTIF('Rent Roll'!B:B,B7)</f>
        <v>1</v>
      </c>
      <c r="D7" s="13">
        <f>SUMIF('Rent Roll'!B:B,B7,'Rent Roll'!E:E)</f>
        <v>1850</v>
      </c>
      <c r="E7" s="13">
        <f>SUMIF(Ledger!C:C,B7,Ledger!G:G)</f>
        <v>18500</v>
      </c>
      <c r="F7" s="13">
        <f>SUMIF(Ledger!C:C,B7,Ledger!H:H)</f>
        <v>13421.97</v>
      </c>
      <c r="G7" s="13">
        <f>E7-F7</f>
        <v>5078.030000000001</v>
      </c>
      <c r="H7" s="17">
        <f>IF(E7=0,0,G7/E7)</f>
        <v>0.27448810810810814</v>
      </c>
    </row>
    <row r="8" ht="17" customHeight="1" spans="2:8" x14ac:dyDescent="0.25">
      <c r="B8" s="16" t="s">
        <v>65</v>
      </c>
      <c r="C8" s="14">
        <f>SUM(C6:C7)</f>
        <v>3</v>
      </c>
      <c r="D8" s="13">
        <f>SUM(D6:D7)</f>
        <v>4295</v>
      </c>
      <c r="E8" s="13">
        <f>SUM(E6:E7)</f>
        <v>41535</v>
      </c>
      <c r="F8" s="13">
        <f>SUM(F6:F7)</f>
        <v>33859.81</v>
      </c>
      <c r="G8" s="13">
        <f>SUM(G6:G7)</f>
        <v>7675.1900000000005</v>
      </c>
      <c r="H8" s="17">
        <f>IF(E8=0,0,G8/E8)</f>
        <v>0.18478849163356206</v>
      </c>
    </row>
  </sheetData>
  <mergeCells count="3">
    <mergeCell ref="F1:H1"/>
    <mergeCell ref="B2:E2"/>
    <mergeCell ref="F2:H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F18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6" customWidth="1"/>
    <col min="3" max="5" width="13" customWidth="1"/>
    <col min="6" max="6" width="12" customWidth="1"/>
  </cols>
  <sheetData>
    <row r="1" ht="34" customHeight="1" spans="2:6" x14ac:dyDescent="0.25">
      <c r="B1" s="1" t="s">
        <v>66</v>
      </c>
      <c r="D1" s="2" t="s">
        <v>1</v>
      </c>
      <c r="E1" s="2"/>
      <c r="F1" s="2"/>
    </row>
    <row r="2" ht="28" customHeight="1" spans="2:6" x14ac:dyDescent="0.25">
      <c r="B2" s="3" t="s">
        <v>61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5" x14ac:dyDescent="0.25">
      <c r="B5" s="6" t="s">
        <v>67</v>
      </c>
      <c r="C5" s="7" t="s">
        <v>9</v>
      </c>
      <c r="D5" s="7" t="s">
        <v>10</v>
      </c>
      <c r="E5" s="7" t="s">
        <v>63</v>
      </c>
    </row>
    <row r="6" ht="17" customHeight="1" spans="2:5" x14ac:dyDescent="0.25">
      <c r="B6" s="18">
        <f>DATE(2026,1,1)</f>
        <v>46023</v>
      </c>
      <c r="C6" s="13">
        <f>SUMIFS(Ledger!G:G,Ledger!B:B,"&gt;="&amp;$B6,Ledger!B:B,"&lt;="&amp;EOMONTH($B6,0))</f>
        <v>4250</v>
      </c>
      <c r="D6" s="13">
        <f>SUMIFS(Ledger!H:H,Ledger!B:B,"&gt;="&amp;$B6,Ledger!B:B,"&lt;="&amp;EOMONTH($B6,0))</f>
        <v>4998.8</v>
      </c>
      <c r="E6" s="13">
        <f>C6-D6</f>
        <v>-748.8000000000002</v>
      </c>
    </row>
    <row r="7" ht="17" customHeight="1" spans="2:5" x14ac:dyDescent="0.25">
      <c r="B7" s="18">
        <f>DATE(YEAR(B6),MONTH(B6)+1,1)</f>
        <v>46054</v>
      </c>
      <c r="C7" s="13">
        <f>SUMIFS(Ledger!G:G,Ledger!B:B,"&gt;="&amp;$B7,Ledger!B:B,"&lt;="&amp;EOMONTH($B7,0))</f>
        <v>4250</v>
      </c>
      <c r="D7" s="13">
        <f>SUMIFS(Ledger!H:H,Ledger!B:B,"&gt;="&amp;$B7,Ledger!B:B,"&lt;="&amp;EOMONTH($B7,0))</f>
        <v>2494</v>
      </c>
      <c r="E7" s="13">
        <f>C7-D7</f>
        <v>1756</v>
      </c>
    </row>
    <row r="8" ht="17" customHeight="1" spans="2:5" x14ac:dyDescent="0.25">
      <c r="B8" s="18">
        <f>DATE(YEAR(B7),MONTH(B7)+1,1)</f>
        <v>46082</v>
      </c>
      <c r="C8" s="13">
        <f>SUMIFS(Ledger!G:G,Ledger!B:B,"&gt;="&amp;$B8,Ledger!B:B,"&lt;="&amp;EOMONTH($B8,0))</f>
        <v>4300</v>
      </c>
      <c r="D8" s="13">
        <f>SUMIFS(Ledger!H:H,Ledger!B:B,"&gt;="&amp;$B8,Ledger!B:B,"&lt;="&amp;EOMONTH($B8,0))</f>
        <v>2139.95</v>
      </c>
      <c r="E8" s="13">
        <f>C8-D8</f>
        <v>2160.05</v>
      </c>
    </row>
    <row r="9" ht="17" customHeight="1" spans="2:5" x14ac:dyDescent="0.25">
      <c r="B9" s="18">
        <f>DATE(YEAR(B8),MONTH(B8)+1,1)</f>
        <v>46113</v>
      </c>
      <c r="C9" s="13">
        <f>SUMIFS(Ledger!G:G,Ledger!B:B,"&gt;="&amp;$B9,Ledger!B:B,"&lt;="&amp;EOMONTH($B9,0))</f>
        <v>4250</v>
      </c>
      <c r="D9" s="13">
        <f>SUMIFS(Ledger!H:H,Ledger!B:B,"&gt;="&amp;$B9,Ledger!B:B,"&lt;="&amp;EOMONTH($B9,0))</f>
        <v>6579.2</v>
      </c>
      <c r="E9" s="13">
        <f>C9-D9</f>
        <v>-2329.2</v>
      </c>
    </row>
    <row r="10" ht="17" customHeight="1" spans="2:5" x14ac:dyDescent="0.25">
      <c r="B10" s="18">
        <f>DATE(YEAR(B9),MONTH(B9)+1,1)</f>
        <v>46143</v>
      </c>
      <c r="C10" s="13">
        <f>SUMIFS(Ledger!G:G,Ledger!B:B,"&gt;="&amp;$B10,Ledger!B:B,"&lt;="&amp;EOMONTH($B10,0))</f>
        <v>4250</v>
      </c>
      <c r="D10" s="13">
        <f>SUMIFS(Ledger!H:H,Ledger!B:B,"&gt;="&amp;$B10,Ledger!B:B,"&lt;="&amp;EOMONTH($B10,0))</f>
        <v>2010</v>
      </c>
      <c r="E10" s="13">
        <f>C10-D10</f>
        <v>2240</v>
      </c>
    </row>
    <row r="11" ht="17" customHeight="1" spans="2:5" x14ac:dyDescent="0.25">
      <c r="B11" s="18">
        <f>DATE(YEAR(B10),MONTH(B10)+1,1)</f>
        <v>46174</v>
      </c>
      <c r="C11" s="13">
        <f>SUMIFS(Ledger!G:G,Ledger!B:B,"&gt;="&amp;$B11,Ledger!B:B,"&lt;="&amp;EOMONTH($B11,0))</f>
        <v>4250</v>
      </c>
      <c r="D11" s="13">
        <f>SUMIFS(Ledger!H:H,Ledger!B:B,"&gt;="&amp;$B11,Ledger!B:B,"&lt;="&amp;EOMONTH($B11,0))</f>
        <v>2151.9</v>
      </c>
      <c r="E11" s="13">
        <f>C11-D11</f>
        <v>2098.1</v>
      </c>
    </row>
    <row r="12" ht="17" customHeight="1" spans="2:5" x14ac:dyDescent="0.25">
      <c r="B12" s="18">
        <f>DATE(YEAR(B11),MONTH(B11)+1,1)</f>
        <v>46204</v>
      </c>
      <c r="C12" s="13">
        <f>SUMIFS(Ledger!G:G,Ledger!B:B,"&gt;="&amp;$B12,Ledger!B:B,"&lt;="&amp;EOMONTH($B12,0))</f>
        <v>3100</v>
      </c>
      <c r="D12" s="13">
        <f>SUMIFS(Ledger!H:H,Ledger!B:B,"&gt;="&amp;$B12,Ledger!B:B,"&lt;="&amp;EOMONTH($B12,0))</f>
        <v>2779.59</v>
      </c>
      <c r="E12" s="13">
        <f>C12-D12</f>
        <v>320.40999999999985</v>
      </c>
    </row>
    <row r="13" ht="17" customHeight="1" spans="2:5" x14ac:dyDescent="0.25">
      <c r="B13" s="18">
        <f>DATE(YEAR(B12),MONTH(B12)+1,1)</f>
        <v>46235</v>
      </c>
      <c r="C13" s="13">
        <f>SUMIFS(Ledger!G:G,Ledger!B:B,"&gt;="&amp;$B13,Ledger!B:B,"&lt;="&amp;EOMONTH($B13,0))</f>
        <v>4295</v>
      </c>
      <c r="D13" s="13">
        <f>SUMIFS(Ledger!H:H,Ledger!B:B,"&gt;="&amp;$B13,Ledger!B:B,"&lt;="&amp;EOMONTH($B13,0))</f>
        <v>1961.3999999999999</v>
      </c>
      <c r="E13" s="13">
        <f>C13-D13</f>
        <v>2333.6000000000004</v>
      </c>
    </row>
    <row r="14" ht="17" customHeight="1" spans="2:5" x14ac:dyDescent="0.25">
      <c r="B14" s="18">
        <f>DATE(YEAR(B13),MONTH(B13)+1,1)</f>
        <v>46266</v>
      </c>
      <c r="C14" s="13">
        <f>SUMIFS(Ledger!G:G,Ledger!B:B,"&gt;="&amp;$B14,Ledger!B:B,"&lt;="&amp;EOMONTH($B14,0))</f>
        <v>4295</v>
      </c>
      <c r="D14" s="13">
        <f>SUMIFS(Ledger!H:H,Ledger!B:B,"&gt;="&amp;$B14,Ledger!B:B,"&lt;="&amp;EOMONTH($B14,0))</f>
        <v>2160</v>
      </c>
      <c r="E14" s="13">
        <f>C14-D14</f>
        <v>2135</v>
      </c>
    </row>
    <row r="15" ht="17" customHeight="1" spans="2:5" x14ac:dyDescent="0.25">
      <c r="B15" s="18">
        <f>DATE(YEAR(B14),MONTH(B14)+1,1)</f>
        <v>46296</v>
      </c>
      <c r="C15" s="13">
        <f>SUMIFS(Ledger!G:G,Ledger!B:B,"&gt;="&amp;$B15,Ledger!B:B,"&lt;="&amp;EOMONTH($B15,0))</f>
        <v>4295</v>
      </c>
      <c r="D15" s="13">
        <f>SUMIFS(Ledger!H:H,Ledger!B:B,"&gt;="&amp;$B15,Ledger!B:B,"&lt;="&amp;EOMONTH($B15,0))</f>
        <v>6584.97</v>
      </c>
      <c r="E15" s="13">
        <f>C15-D15</f>
        <v>-2289.9700000000003</v>
      </c>
    </row>
    <row r="16" ht="17" customHeight="1" spans="2:5" x14ac:dyDescent="0.25">
      <c r="B16" s="18">
        <f>DATE(YEAR(B15),MONTH(B15)+1,1)</f>
        <v>46327</v>
      </c>
      <c r="C16" s="13">
        <f>SUMIFS(Ledger!G:G,Ledger!B:B,"&gt;="&amp;$B16,Ledger!B:B,"&lt;="&amp;EOMONTH($B16,0))</f>
        <v>0</v>
      </c>
      <c r="D16" s="13">
        <f>SUMIFS(Ledger!H:H,Ledger!B:B,"&gt;="&amp;$B16,Ledger!B:B,"&lt;="&amp;EOMONTH($B16,0))</f>
        <v>0</v>
      </c>
      <c r="E16" s="13">
        <f>C16-D16</f>
        <v>0</v>
      </c>
    </row>
    <row r="17" ht="17" customHeight="1" spans="2:5" x14ac:dyDescent="0.25">
      <c r="B17" s="18">
        <f>DATE(YEAR(B16),MONTH(B16)+1,1)</f>
        <v>46357</v>
      </c>
      <c r="C17" s="13">
        <f>SUMIFS(Ledger!G:G,Ledger!B:B,"&gt;="&amp;$B17,Ledger!B:B,"&lt;="&amp;EOMONTH($B17,0))</f>
        <v>0</v>
      </c>
      <c r="D17" s="13">
        <f>SUMIFS(Ledger!H:H,Ledger!B:B,"&gt;="&amp;$B17,Ledger!B:B,"&lt;="&amp;EOMONTH($B17,0))</f>
        <v>0</v>
      </c>
      <c r="E17" s="13">
        <f>C17-D17</f>
        <v>0</v>
      </c>
    </row>
    <row r="18" ht="17" customHeight="1" spans="2:5" x14ac:dyDescent="0.25">
      <c r="B18" s="19" t="s">
        <v>68</v>
      </c>
      <c r="C18" s="13">
        <f>SUM(C6:C17)</f>
        <v>41535</v>
      </c>
      <c r="D18" s="13">
        <f>SUM(D6:D17)</f>
        <v>33859.810000000005</v>
      </c>
      <c r="E18" s="13">
        <f>SUM(E6:E17)</f>
        <v>7675.19</v>
      </c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F32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4" customWidth="1"/>
    <col min="3" max="3" width="10" customWidth="1"/>
    <col min="4" max="4" width="15" customWidth="1"/>
    <col min="5" max="6" width="12" customWidth="1"/>
  </cols>
  <sheetData>
    <row r="1" ht="34" customHeight="1" spans="2:6" x14ac:dyDescent="0.25">
      <c r="B1" s="1" t="s">
        <v>69</v>
      </c>
      <c r="D1" s="2" t="s">
        <v>1</v>
      </c>
      <c r="E1" s="2"/>
      <c r="F1" s="2"/>
    </row>
    <row r="2" ht="28" customHeight="1" spans="2:6" x14ac:dyDescent="0.25">
      <c r="B2" s="3" t="s">
        <v>49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30" customHeight="1" spans="2:4" x14ac:dyDescent="0.25">
      <c r="B5" s="6" t="s">
        <v>7</v>
      </c>
      <c r="C5" s="6" t="s">
        <v>70</v>
      </c>
      <c r="D5" s="11" t="s">
        <v>71</v>
      </c>
    </row>
    <row r="6" ht="17" customHeight="1" spans="2:4" x14ac:dyDescent="0.25">
      <c r="B6" s="9" t="s">
        <v>13</v>
      </c>
      <c r="C6" s="9" t="s">
        <v>72</v>
      </c>
      <c r="D6" s="13">
        <f>IF(C6="Income",SUMIF(Ledger!E:E,B6,Ledger!G:G),SUMIF(Ledger!E:E,B6,Ledger!H:H))</f>
        <v>41485</v>
      </c>
    </row>
    <row r="7" ht="17" customHeight="1" spans="2:4" x14ac:dyDescent="0.25">
      <c r="B7" s="9" t="s">
        <v>29</v>
      </c>
      <c r="C7" s="9" t="s">
        <v>72</v>
      </c>
      <c r="D7" s="13">
        <f>IF(C7="Income",SUMIF(Ledger!E:E,B7,Ledger!G:G),SUMIF(Ledger!E:E,B7,Ledger!H:H))</f>
        <v>50</v>
      </c>
    </row>
    <row r="8" ht="17" customHeight="1" spans="2:4" x14ac:dyDescent="0.25">
      <c r="B8" s="9" t="s">
        <v>73</v>
      </c>
      <c r="C8" s="9" t="s">
        <v>72</v>
      </c>
      <c r="D8" s="13">
        <f>IF(C8="Income",SUMIF(Ledger!E:E,B8,Ledger!G:G),SUMIF(Ledger!E:E,B8,Ledger!H:H))</f>
        <v>0</v>
      </c>
    </row>
    <row r="9" ht="17" customHeight="1" spans="2:4" x14ac:dyDescent="0.25">
      <c r="B9" s="9" t="s">
        <v>40</v>
      </c>
      <c r="C9" s="9" t="s">
        <v>74</v>
      </c>
      <c r="D9" s="13">
        <f>IF(C9="Income",SUMIF(Ledger!E:E,B9,Ledger!G:G),SUMIF(Ledger!E:E,B9,Ledger!H:H))</f>
        <v>39.99</v>
      </c>
    </row>
    <row r="10" ht="17" customHeight="1" spans="2:4" x14ac:dyDescent="0.25">
      <c r="B10" s="9" t="s">
        <v>37</v>
      </c>
      <c r="C10" s="9" t="s">
        <v>74</v>
      </c>
      <c r="D10" s="13">
        <f>IF(C10="Income",SUMIF(Ledger!E:E,B10,Ledger!G:G),SUMIF(Ledger!E:E,B10,Ledger!H:H))</f>
        <v>430</v>
      </c>
    </row>
    <row r="11" ht="17" customHeight="1" spans="2:4" x14ac:dyDescent="0.25">
      <c r="B11" s="9" t="s">
        <v>22</v>
      </c>
      <c r="C11" s="9" t="s">
        <v>74</v>
      </c>
      <c r="D11" s="13">
        <f>IF(C11="Income",SUMIF(Ledger!E:E,B11,Ledger!G:G),SUMIF(Ledger!E:E,B11,Ledger!H:H))</f>
        <v>3165</v>
      </c>
    </row>
    <row r="12" ht="17" customHeight="1" spans="2:4" x14ac:dyDescent="0.25">
      <c r="B12" s="9" t="s">
        <v>26</v>
      </c>
      <c r="C12" s="9" t="s">
        <v>74</v>
      </c>
      <c r="D12" s="13">
        <f>IF(C12="Income",SUMIF(Ledger!E:E,B12,Ledger!G:G),SUMIF(Ledger!E:E,B12,Ledger!H:H))</f>
        <v>425</v>
      </c>
    </row>
    <row r="13" ht="17" customHeight="1" spans="2:4" x14ac:dyDescent="0.25">
      <c r="B13" s="9" t="s">
        <v>75</v>
      </c>
      <c r="C13" s="9" t="s">
        <v>74</v>
      </c>
      <c r="D13" s="13">
        <f>IF(C13="Income",SUMIF(Ledger!E:E,B13,Ledger!G:G),SUMIF(Ledger!E:E,B13,Ledger!H:H))</f>
        <v>0</v>
      </c>
    </row>
    <row r="14" ht="17" customHeight="1" spans="2:4" x14ac:dyDescent="0.25">
      <c r="B14" s="9" t="s">
        <v>20</v>
      </c>
      <c r="C14" s="9" t="s">
        <v>74</v>
      </c>
      <c r="D14" s="13">
        <f>IF(C14="Income",SUMIF(Ledger!E:E,B14,Ledger!G:G),SUMIF(Ledger!E:E,B14,Ledger!H:H))</f>
        <v>18194</v>
      </c>
    </row>
    <row r="15" ht="17" customHeight="1" spans="2:4" x14ac:dyDescent="0.25">
      <c r="B15" s="9" t="s">
        <v>33</v>
      </c>
      <c r="C15" s="9" t="s">
        <v>74</v>
      </c>
      <c r="D15" s="13">
        <f>IF(C15="Income",SUMIF(Ledger!E:E,B15,Ledger!G:G),SUMIF(Ledger!E:E,B15,Ledger!H:H))</f>
        <v>9510</v>
      </c>
    </row>
    <row r="16" ht="17" customHeight="1" spans="2:4" x14ac:dyDescent="0.25">
      <c r="B16" s="9" t="s">
        <v>24</v>
      </c>
      <c r="C16" s="9" t="s">
        <v>74</v>
      </c>
      <c r="D16" s="13">
        <f>IF(C16="Income",SUMIF(Ledger!E:E,B16,Ledger!G:G),SUMIF(Ledger!E:E,B16,Ledger!H:H))</f>
        <v>1072.4</v>
      </c>
    </row>
    <row r="17" ht="17" customHeight="1" spans="2:4" x14ac:dyDescent="0.25">
      <c r="B17" s="9" t="s">
        <v>46</v>
      </c>
      <c r="C17" s="9" t="s">
        <v>74</v>
      </c>
      <c r="D17" s="13">
        <f>IF(C17="Income",SUMIF(Ledger!E:E,B17,Ledger!G:G),SUMIF(Ledger!E:E,B17,Ledger!H:H))</f>
        <v>24.97</v>
      </c>
    </row>
    <row r="18" ht="17" customHeight="1" spans="2:4" x14ac:dyDescent="0.25">
      <c r="B18" s="9" t="s">
        <v>31</v>
      </c>
      <c r="C18" s="9" t="s">
        <v>74</v>
      </c>
      <c r="D18" s="13">
        <f>IF(C18="Income",SUMIF(Ledger!E:E,B18,Ledger!G:G),SUMIF(Ledger!E:E,B18,Ledger!H:H))</f>
        <v>998.45</v>
      </c>
    </row>
    <row r="19" ht="17" customHeight="1" spans="2:4" x14ac:dyDescent="0.25">
      <c r="B19" s="9" t="s">
        <v>76</v>
      </c>
      <c r="C19" s="9" t="s">
        <v>74</v>
      </c>
      <c r="D19" s="13">
        <f>IF(C19="Income",SUMIF(Ledger!E:E,B19,Ledger!G:G),SUMIF(Ledger!E:E,B19,Ledger!H:H))</f>
        <v>0</v>
      </c>
    </row>
    <row r="20" ht="17" customHeight="1" spans="2:4" x14ac:dyDescent="0.25">
      <c r="B20" s="9" t="s">
        <v>77</v>
      </c>
      <c r="C20" s="9"/>
      <c r="D20" s="13">
        <f>SUMIF(C6:C19,"Income",D6:D19)</f>
        <v>41535</v>
      </c>
    </row>
    <row r="21" ht="17" customHeight="1" spans="2:4" x14ac:dyDescent="0.25">
      <c r="B21" s="9" t="s">
        <v>78</v>
      </c>
      <c r="C21" s="9"/>
      <c r="D21" s="13">
        <f>SUMIF(C6:C19,"Expense",D6:D19)</f>
        <v>33859.81</v>
      </c>
    </row>
    <row r="22" ht="17" customHeight="1" spans="2:4" x14ac:dyDescent="0.25">
      <c r="B22" s="9" t="s">
        <v>79</v>
      </c>
      <c r="C22" s="9"/>
      <c r="D22" s="13">
        <f>ROUND(SUM(Ledger!G:G)+SUM(Ledger!H:H)-SUM(D6:D19),2)</f>
        <v>0</v>
      </c>
    </row>
    <row r="23" ht="17" customHeight="1" spans="2:4" x14ac:dyDescent="0.25">
      <c r="B23" s="9"/>
      <c r="C23" s="9"/>
      <c r="D23" s="10"/>
    </row>
    <row r="24" ht="17" customHeight="1" spans="2:4" x14ac:dyDescent="0.25">
      <c r="B24" s="9"/>
      <c r="C24" s="9"/>
      <c r="D24" s="10"/>
    </row>
    <row r="25" ht="17" customHeight="1" spans="2:4" x14ac:dyDescent="0.25">
      <c r="B25" s="9"/>
      <c r="C25" s="9"/>
      <c r="D25" s="10"/>
    </row>
    <row r="26" ht="17" customHeight="1" spans="2:4" x14ac:dyDescent="0.25">
      <c r="B26" s="9"/>
      <c r="C26" s="9"/>
      <c r="D26" s="10"/>
    </row>
    <row r="27" ht="17" customHeight="1" spans="2:4" x14ac:dyDescent="0.25">
      <c r="B27" s="9"/>
      <c r="C27" s="9"/>
      <c r="D27" s="10"/>
    </row>
    <row r="28" ht="17" customHeight="1" spans="2:4" x14ac:dyDescent="0.25">
      <c r="B28" s="9"/>
      <c r="C28" s="9"/>
      <c r="D28" s="10"/>
    </row>
    <row r="29" ht="17" customHeight="1" spans="2:4" x14ac:dyDescent="0.25">
      <c r="B29" s="9"/>
      <c r="C29" s="9"/>
      <c r="D29" s="10"/>
    </row>
    <row r="30" ht="17" customHeight="1" spans="2:4" x14ac:dyDescent="0.25">
      <c r="B30" s="9"/>
      <c r="C30" s="9"/>
      <c r="D30" s="10"/>
    </row>
    <row r="31" ht="17" customHeight="1" spans="2:4" x14ac:dyDescent="0.25">
      <c r="B31" s="9"/>
      <c r="C31" s="9"/>
      <c r="D31" s="10"/>
    </row>
    <row r="32" ht="17" customHeight="1" spans="2:4" x14ac:dyDescent="0.25">
      <c r="B32" s="9"/>
      <c r="C32" s="9"/>
      <c r="D32" s="10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Ledger</vt:lpstr>
      <vt:lpstr>Rent Roll</vt:lpstr>
      <vt:lpstr>By Property</vt:lpstr>
      <vt:lpstr>By Month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Rental Property Spreadsheet</dc:title>
  <dc:subject/>
  <dc:description/>
  <cp:keywords/>
  <cp:category/>
  <cp:lastModifiedBy>Unknown</cp:lastModifiedBy>
  <dcterms:created xsi:type="dcterms:W3CDTF">2026-10-19T11:58:58Z</dcterms:created>
  <dcterms:modified xsi:type="dcterms:W3CDTF">2026-10-19T11:58:58Z</dcterms:modified>
</cp:coreProperties>
</file>