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 Log" state="visible" r:id="rId4"/>
    <sheet sheetId="2" name="Units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<sst xmlns="http://schemas.openxmlformats.org/spreadsheetml/2006/main" count="71" uniqueCount="37">
  <si>
    <t>Date</t>
  </si>
  <si>
    <t>Time</t>
  </si>
  <si>
    <t>Unit</t>
  </si>
  <si>
    <t>Reading (°F)</t>
  </si>
  <si>
    <t>Lowest OK</t>
  </si>
  <si>
    <t>Highest OK</t>
  </si>
  <si>
    <t>Result</t>
  </si>
  <si>
    <t>Action taken</t>
  </si>
  <si>
    <t>Initials</t>
  </si>
  <si>
    <t>Follow-up</t>
  </si>
  <si>
    <t>Walk-in cooler</t>
  </si>
  <si>
    <t>MR</t>
  </si>
  <si>
    <t>Reach-in fridge (line)</t>
  </si>
  <si>
    <t>Freezer</t>
  </si>
  <si>
    <t>Hot holding well</t>
  </si>
  <si>
    <t>TJ</t>
  </si>
  <si>
    <t>Door left ajar during rush. Closed it, moved dairy to walk-in, rechecked at 15:30</t>
  </si>
  <si>
    <t>Soup reheated and well turned up. Rechecked at 15:20: 152</t>
  </si>
  <si>
    <t>SK</t>
  </si>
  <si>
    <t>Type</t>
  </si>
  <si>
    <t>Lowest OK (°F)</t>
  </si>
  <si>
    <t>Highest OK (°F)</t>
  </si>
  <si>
    <t>Notes</t>
  </si>
  <si>
    <t>Cold holding</t>
  </si>
  <si>
    <t>Back of kitchen</t>
  </si>
  <si>
    <t>Under the grill station</t>
  </si>
  <si>
    <t>Frozen</t>
  </si>
  <si>
    <t>Chest freezer, dry store</t>
  </si>
  <si>
    <t>Hot holding</t>
  </si>
  <si>
    <t>Soup and sides</t>
  </si>
  <si>
    <t>Readings</t>
  </si>
  <si>
    <t>In range</t>
  </si>
  <si>
    <t>Out of range</t>
  </si>
  <si>
    <t>% in range</t>
  </si>
  <si>
    <t>Average °F</t>
  </si>
  <si>
    <t>Needs follow-up</t>
  </si>
  <si>
    <t>All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</si>
</sst>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3" max="3" width="22" customWidth="1"/>
    <col min="4" max="4" width="10" customWidth="1"/>
    <col min="7" max="7" width="11" customWidth="1"/>
    <col min="8" max="8" width="44" customWidth="1"/>
    <col min="9" max="9" width="8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46342</v>
      </c>
      <c r="B2" s="3">
        <v>0.2916666666666667</v>
      </c>
      <c r="C2" t="s">
        <v>10</v>
      </c>
      <c r="D2" s="4">
        <v>37</v>
      </c>
      <c r="E2" s="4">
        <f>IF(ISBLANK(C2),"",IFERROR(VLOOKUP(C2,Units!$A$2:$D$50,3,FALSE),""))</f>
        <v>33</v>
      </c>
      <c r="F2" s="4">
        <f>IF(ISBLANK(C2),"",IFERROR(VLOOKUP(C2,Units!$A$2:$D$50,4,FALSE),""))</f>
        <v>41</v>
      </c>
      <c r="G2" t="str">
        <f>IF(ISBLANK(C2),"",IF(NOT(ISNUMBER(D2)),"No reading",IF(NOT(ISNUMBER(E2)),"Unknown unit",IF(D2&gt;F2,"Too warm",IF(D2&lt;E2,"Too cold","OK")))))</f>
        <v>OK</v>
      </c>
      <c r="I2" t="s">
        <v>11</v>
      </c>
      <c r="J2" t="str">
        <f>IF(OR(G2="Too warm",G2="Too cold"),IF(ISBLANK(H2),"Add action","Action logged"),IF(G2="No reading","Take reading",""))</f>
        <v/>
      </c>
    </row>
    <row r="3" spans="1:10" x14ac:dyDescent="0.25">
      <c r="A3" s="2">
        <v>46342</v>
      </c>
      <c r="B3" s="3">
        <v>0.2916666666666667</v>
      </c>
      <c r="C3" t="s">
        <v>12</v>
      </c>
      <c r="D3" s="4">
        <v>38</v>
      </c>
      <c r="E3" s="4">
        <f>IF(ISBLANK(C3),"",IFERROR(VLOOKUP(C3,Units!$A$2:$D$50,3,FALSE),""))</f>
        <v>33</v>
      </c>
      <c r="F3" s="4">
        <f>IF(ISBLANK(C3),"",IFERROR(VLOOKUP(C3,Units!$A$2:$D$50,4,FALSE),""))</f>
        <v>41</v>
      </c>
      <c r="G3" t="str">
        <f>IF(ISBLANK(C3),"",IF(NOT(ISNUMBER(D3)),"No reading",IF(NOT(ISNUMBER(E3)),"Unknown unit",IF(D3&gt;F3,"Too warm",IF(D3&lt;E3,"Too cold","OK")))))</f>
        <v>OK</v>
      </c>
      <c r="I3" t="s">
        <v>11</v>
      </c>
      <c r="J3" t="str">
        <f>IF(OR(G3="Too warm",G3="Too cold"),IF(ISBLANK(H3),"Add action","Action logged"),IF(G3="No reading","Take reading",""))</f>
        <v/>
      </c>
    </row>
    <row r="4" spans="1:10" x14ac:dyDescent="0.25">
      <c r="A4" s="2">
        <v>46342</v>
      </c>
      <c r="B4" s="3">
        <v>0.2916666666666667</v>
      </c>
      <c r="C4" t="s">
        <v>13</v>
      </c>
      <c r="D4" s="4">
        <v>-4</v>
      </c>
      <c r="E4" s="4">
        <f>IF(ISBLANK(C4),"",IFERROR(VLOOKUP(C4,Units!$A$2:$D$50,3,FALSE),""))</f>
        <v>-10</v>
      </c>
      <c r="F4" s="4">
        <f>IF(ISBLANK(C4),"",IFERROR(VLOOKUP(C4,Units!$A$2:$D$50,4,FALSE),""))</f>
        <v>0</v>
      </c>
      <c r="G4" t="str">
        <f>IF(ISBLANK(C4),"",IF(NOT(ISNUMBER(D4)),"No reading",IF(NOT(ISNUMBER(E4)),"Unknown unit",IF(D4&gt;F4,"Too warm",IF(D4&lt;E4,"Too cold","OK")))))</f>
        <v>OK</v>
      </c>
      <c r="I4" t="s">
        <v>11</v>
      </c>
      <c r="J4" t="str">
        <f>IF(OR(G4="Too warm",G4="Too cold"),IF(ISBLANK(H4),"Add action","Action logged"),IF(G4="No reading","Take reading",""))</f>
        <v/>
      </c>
    </row>
    <row r="5" spans="1:10" x14ac:dyDescent="0.25">
      <c r="A5" s="2">
        <v>46342</v>
      </c>
      <c r="B5" s="3">
        <v>0.4791666666666667</v>
      </c>
      <c r="C5" t="s">
        <v>14</v>
      </c>
      <c r="D5" s="4">
        <v>158</v>
      </c>
      <c r="E5" s="4">
        <f>IF(ISBLANK(C5),"",IFERROR(VLOOKUP(C5,Units!$A$2:$D$50,3,FALSE),""))</f>
        <v>135</v>
      </c>
      <c r="F5" s="4">
        <f>IF(ISBLANK(C5),"",IFERROR(VLOOKUP(C5,Units!$A$2:$D$50,4,FALSE),""))</f>
        <v>200</v>
      </c>
      <c r="G5" t="str">
        <f>IF(ISBLANK(C5),"",IF(NOT(ISNUMBER(D5)),"No reading",IF(NOT(ISNUMBER(E5)),"Unknown unit",IF(D5&gt;F5,"Too warm",IF(D5&lt;E5,"Too cold","OK")))))</f>
        <v>OK</v>
      </c>
      <c r="I5" t="s">
        <v>15</v>
      </c>
      <c r="J5" t="str">
        <f>IF(OR(G5="Too warm",G5="Too cold"),IF(ISBLANK(H5),"Add action","Action logged"),IF(G5="No reading","Take reading",""))</f>
        <v/>
      </c>
    </row>
    <row r="6" spans="1:10" x14ac:dyDescent="0.25">
      <c r="A6" s="2">
        <v>46342</v>
      </c>
      <c r="B6" s="3">
        <v>0.625</v>
      </c>
      <c r="C6" t="s">
        <v>10</v>
      </c>
      <c r="D6" s="4">
        <v>39</v>
      </c>
      <c r="E6" s="4">
        <f>IF(ISBLANK(C6),"",IFERROR(VLOOKUP(C6,Units!$A$2:$D$50,3,FALSE),""))</f>
        <v>33</v>
      </c>
      <c r="F6" s="4">
        <f>IF(ISBLANK(C6),"",IFERROR(VLOOKUP(C6,Units!$A$2:$D$50,4,FALSE),""))</f>
        <v>41</v>
      </c>
      <c r="G6" t="str">
        <f>IF(ISBLANK(C6),"",IF(NOT(ISNUMBER(D6)),"No reading",IF(NOT(ISNUMBER(E6)),"Unknown unit",IF(D6&gt;F6,"Too warm",IF(D6&lt;E6,"Too cold","OK")))))</f>
        <v>OK</v>
      </c>
      <c r="I6" t="s">
        <v>15</v>
      </c>
      <c r="J6" t="str">
        <f>IF(OR(G6="Too warm",G6="Too cold"),IF(ISBLANK(H6),"Add action","Action logged"),IF(G6="No reading","Take reading",""))</f>
        <v/>
      </c>
    </row>
    <row r="7" spans="1:10" x14ac:dyDescent="0.25">
      <c r="A7" s="2">
        <v>46342</v>
      </c>
      <c r="B7" s="3">
        <v>0.625</v>
      </c>
      <c r="C7" t="s">
        <v>12</v>
      </c>
      <c r="D7" s="4">
        <v>44</v>
      </c>
      <c r="E7" s="4">
        <f>IF(ISBLANK(C7),"",IFERROR(VLOOKUP(C7,Units!$A$2:$D$50,3,FALSE),""))</f>
        <v>33</v>
      </c>
      <c r="F7" s="4">
        <f>IF(ISBLANK(C7),"",IFERROR(VLOOKUP(C7,Units!$A$2:$D$50,4,FALSE),""))</f>
        <v>41</v>
      </c>
      <c r="G7" t="str">
        <f>IF(ISBLANK(C7),"",IF(NOT(ISNUMBER(D7)),"No reading",IF(NOT(ISNUMBER(E7)),"Unknown unit",IF(D7&gt;F7,"Too warm",IF(D7&lt;E7,"Too cold","OK")))))</f>
        <v>Too warm</v>
      </c>
      <c r="H7" t="s">
        <v>16</v>
      </c>
      <c r="I7" t="s">
        <v>15</v>
      </c>
      <c r="J7" t="str">
        <f>IF(OR(G7="Too warm",G7="Too cold"),IF(ISBLANK(H7),"Add action","Action logged"),IF(G7="No reading","Take reading",""))</f>
        <v>Action logged</v>
      </c>
    </row>
    <row r="8" spans="1:10" x14ac:dyDescent="0.25">
      <c r="A8" s="2">
        <v>46342</v>
      </c>
      <c r="B8" s="3">
        <v>0.6458333333333334</v>
      </c>
      <c r="C8" t="s">
        <v>12</v>
      </c>
      <c r="D8" s="4">
        <v>40</v>
      </c>
      <c r="E8" s="4">
        <f>IF(ISBLANK(C8),"",IFERROR(VLOOKUP(C8,Units!$A$2:$D$50,3,FALSE),""))</f>
        <v>33</v>
      </c>
      <c r="F8" s="4">
        <f>IF(ISBLANK(C8),"",IFERROR(VLOOKUP(C8,Units!$A$2:$D$50,4,FALSE),""))</f>
        <v>41</v>
      </c>
      <c r="G8" t="str">
        <f>IF(ISBLANK(C8),"",IF(NOT(ISNUMBER(D8)),"No reading",IF(NOT(ISNUMBER(E8)),"Unknown unit",IF(D8&gt;F8,"Too warm",IF(D8&lt;E8,"Too cold","OK")))))</f>
        <v>OK</v>
      </c>
      <c r="I8" t="s">
        <v>15</v>
      </c>
      <c r="J8" t="str">
        <f>IF(OR(G8="Too warm",G8="Too cold"),IF(ISBLANK(H8),"Add action","Action logged"),IF(G8="No reading","Take reading",""))</f>
        <v/>
      </c>
    </row>
    <row r="9" spans="1:10" x14ac:dyDescent="0.25">
      <c r="A9" s="2">
        <v>46342</v>
      </c>
      <c r="B9" s="3">
        <v>0.625</v>
      </c>
      <c r="C9" t="s">
        <v>13</v>
      </c>
      <c r="D9" s="4">
        <v>-2</v>
      </c>
      <c r="E9" s="4">
        <f>IF(ISBLANK(C9),"",IFERROR(VLOOKUP(C9,Units!$A$2:$D$50,3,FALSE),""))</f>
        <v>-10</v>
      </c>
      <c r="F9" s="4">
        <f>IF(ISBLANK(C9),"",IFERROR(VLOOKUP(C9,Units!$A$2:$D$50,4,FALSE),""))</f>
        <v>0</v>
      </c>
      <c r="G9" t="str">
        <f>IF(ISBLANK(C9),"",IF(NOT(ISNUMBER(D9)),"No reading",IF(NOT(ISNUMBER(E9)),"Unknown unit",IF(D9&gt;F9,"Too warm",IF(D9&lt;E9,"Too cold","OK")))))</f>
        <v>OK</v>
      </c>
      <c r="I9" t="s">
        <v>15</v>
      </c>
      <c r="J9" t="str">
        <f>IF(OR(G9="Too warm",G9="Too cold"),IF(ISBLANK(H9),"Add action","Action logged"),IF(G9="No reading","Take reading",""))</f>
        <v/>
      </c>
    </row>
    <row r="10" spans="1:10" x14ac:dyDescent="0.25">
      <c r="A10" s="2">
        <v>46342</v>
      </c>
      <c r="B10" s="3">
        <v>0.625</v>
      </c>
      <c r="C10" t="s">
        <v>14</v>
      </c>
      <c r="D10" s="4">
        <v>129</v>
      </c>
      <c r="E10" s="4">
        <f>IF(ISBLANK(C10),"",IFERROR(VLOOKUP(C10,Units!$A$2:$D$50,3,FALSE),""))</f>
        <v>135</v>
      </c>
      <c r="F10" s="4">
        <f>IF(ISBLANK(C10),"",IFERROR(VLOOKUP(C10,Units!$A$2:$D$50,4,FALSE),""))</f>
        <v>200</v>
      </c>
      <c r="G10" t="str">
        <f>IF(ISBLANK(C10),"",IF(NOT(ISNUMBER(D10)),"No reading",IF(NOT(ISNUMBER(E10)),"Unknown unit",IF(D10&gt;F10,"Too warm",IF(D10&lt;E10,"Too cold","OK")))))</f>
        <v>Too cold</v>
      </c>
      <c r="H10" t="s">
        <v>17</v>
      </c>
      <c r="I10" t="s">
        <v>15</v>
      </c>
      <c r="J10" t="str">
        <f>IF(OR(G10="Too warm",G10="Too cold"),IF(ISBLANK(H10),"Add action","Action logged"),IF(G10="No reading","Take reading",""))</f>
        <v>Action logged</v>
      </c>
    </row>
    <row r="11" spans="1:10" x14ac:dyDescent="0.25">
      <c r="A11" s="2">
        <v>46343</v>
      </c>
      <c r="B11" s="3">
        <v>0.2916666666666667</v>
      </c>
      <c r="C11" t="s">
        <v>10</v>
      </c>
      <c r="D11" s="4">
        <v>36</v>
      </c>
      <c r="E11" s="4">
        <f>IF(ISBLANK(C11),"",IFERROR(VLOOKUP(C11,Units!$A$2:$D$50,3,FALSE),""))</f>
        <v>33</v>
      </c>
      <c r="F11" s="4">
        <f>IF(ISBLANK(C11),"",IFERROR(VLOOKUP(C11,Units!$A$2:$D$50,4,FALSE),""))</f>
        <v>41</v>
      </c>
      <c r="G11" t="str">
        <f>IF(ISBLANK(C11),"",IF(NOT(ISNUMBER(D11)),"No reading",IF(NOT(ISNUMBER(E11)),"Unknown unit",IF(D11&gt;F11,"Too warm",IF(D11&lt;E11,"Too cold","OK")))))</f>
        <v>OK</v>
      </c>
      <c r="I11" t="s">
        <v>11</v>
      </c>
      <c r="J11" t="str">
        <f>IF(OR(G11="Too warm",G11="Too cold"),IF(ISBLANK(H11),"Add action","Action logged"),IF(G11="No reading","Take reading",""))</f>
        <v/>
      </c>
    </row>
    <row r="12" spans="1:10" x14ac:dyDescent="0.25">
      <c r="A12" s="2">
        <v>46343</v>
      </c>
      <c r="B12" s="3">
        <v>0.2916666666666667</v>
      </c>
      <c r="C12" t="s">
        <v>12</v>
      </c>
      <c r="D12" s="4">
        <v>37</v>
      </c>
      <c r="E12" s="4">
        <f>IF(ISBLANK(C12),"",IFERROR(VLOOKUP(C12,Units!$A$2:$D$50,3,FALSE),""))</f>
        <v>33</v>
      </c>
      <c r="F12" s="4">
        <f>IF(ISBLANK(C12),"",IFERROR(VLOOKUP(C12,Units!$A$2:$D$50,4,FALSE),""))</f>
        <v>41</v>
      </c>
      <c r="G12" t="str">
        <f>IF(ISBLANK(C12),"",IF(NOT(ISNUMBER(D12)),"No reading",IF(NOT(ISNUMBER(E12)),"Unknown unit",IF(D12&gt;F12,"Too warm",IF(D12&lt;E12,"Too cold","OK")))))</f>
        <v>OK</v>
      </c>
      <c r="I12" t="s">
        <v>11</v>
      </c>
      <c r="J12" t="str">
        <f>IF(OR(G12="Too warm",G12="Too cold"),IF(ISBLANK(H12),"Add action","Action logged"),IF(G12="No reading","Take reading",""))</f>
        <v/>
      </c>
    </row>
    <row r="13" spans="1:10" x14ac:dyDescent="0.25">
      <c r="A13" s="2">
        <v>46343</v>
      </c>
      <c r="B13" s="3">
        <v>0.2916666666666667</v>
      </c>
      <c r="C13" t="s">
        <v>13</v>
      </c>
      <c r="D13" s="4">
        <v>3</v>
      </c>
      <c r="E13" s="4">
        <f>IF(ISBLANK(C13),"",IFERROR(VLOOKUP(C13,Units!$A$2:$D$50,3,FALSE),""))</f>
        <v>-10</v>
      </c>
      <c r="F13" s="4">
        <f>IF(ISBLANK(C13),"",IFERROR(VLOOKUP(C13,Units!$A$2:$D$50,4,FALSE),""))</f>
        <v>0</v>
      </c>
      <c r="G13" t="str">
        <f>IF(ISBLANK(C13),"",IF(NOT(ISNUMBER(D13)),"No reading",IF(NOT(ISNUMBER(E13)),"Unknown unit",IF(D13&gt;F13,"Too warm",IF(D13&lt;E13,"Too cold","OK")))))</f>
        <v>Too warm</v>
      </c>
      <c r="I13" t="s">
        <v>11</v>
      </c>
      <c r="J13" t="str">
        <f>IF(OR(G13="Too warm",G13="Too cold"),IF(ISBLANK(H13),"Add action","Action logged"),IF(G13="No reading","Take reading",""))</f>
        <v>Add action</v>
      </c>
    </row>
    <row r="14" spans="1:10" x14ac:dyDescent="0.25">
      <c r="A14" s="2">
        <v>46343</v>
      </c>
      <c r="B14" s="3">
        <v>0.4791666666666667</v>
      </c>
      <c r="C14" t="s">
        <v>14</v>
      </c>
      <c r="D14" s="4">
        <v>161</v>
      </c>
      <c r="E14" s="4">
        <f>IF(ISBLANK(C14),"",IFERROR(VLOOKUP(C14,Units!$A$2:$D$50,3,FALSE),""))</f>
        <v>135</v>
      </c>
      <c r="F14" s="4">
        <f>IF(ISBLANK(C14),"",IFERROR(VLOOKUP(C14,Units!$A$2:$D$50,4,FALSE),""))</f>
        <v>200</v>
      </c>
      <c r="G14" t="str">
        <f>IF(ISBLANK(C14),"",IF(NOT(ISNUMBER(D14)),"No reading",IF(NOT(ISNUMBER(E14)),"Unknown unit",IF(D14&gt;F14,"Too warm",IF(D14&lt;E14,"Too cold","OK")))))</f>
        <v>OK</v>
      </c>
      <c r="I14" t="s">
        <v>18</v>
      </c>
      <c r="J14" t="str">
        <f>IF(OR(G14="Too warm",G14="Too cold"),IF(ISBLANK(H14),"Add action","Action logged"),IF(G14="No reading","Take reading",""))</f>
        <v/>
      </c>
    </row>
    <row r="15" spans="1:10" x14ac:dyDescent="0.25">
      <c r="A15" s="2">
        <v>46343</v>
      </c>
      <c r="B15" s="3">
        <v>0.625</v>
      </c>
      <c r="C15" t="s">
        <v>10</v>
      </c>
      <c r="D15" s="4">
        <v>38</v>
      </c>
      <c r="E15" s="4">
        <f>IF(ISBLANK(C15),"",IFERROR(VLOOKUP(C15,Units!$A$2:$D$50,3,FALSE),""))</f>
        <v>33</v>
      </c>
      <c r="F15" s="4">
        <f>IF(ISBLANK(C15),"",IFERROR(VLOOKUP(C15,Units!$A$2:$D$50,4,FALSE),""))</f>
        <v>41</v>
      </c>
      <c r="G15" t="str">
        <f>IF(ISBLANK(C15),"",IF(NOT(ISNUMBER(D15)),"No reading",IF(NOT(ISNUMBER(E15)),"Unknown unit",IF(D15&gt;F15,"Too warm",IF(D15&lt;E15,"Too cold","OK")))))</f>
        <v>OK</v>
      </c>
      <c r="I15" t="s">
        <v>18</v>
      </c>
      <c r="J15" t="str">
        <f>IF(OR(G15="Too warm",G15="Too cold"),IF(ISBLANK(H15),"Add action","Action logged"),IF(G15="No reading","Take reading",""))</f>
        <v/>
      </c>
    </row>
    <row r="16" spans="1:10" x14ac:dyDescent="0.25">
      <c r="A16" s="2">
        <v>46343</v>
      </c>
      <c r="B16" s="3">
        <v>0.625</v>
      </c>
      <c r="C16" t="s">
        <v>12</v>
      </c>
      <c r="D16" s="4">
        <v>39</v>
      </c>
      <c r="E16" s="4">
        <f>IF(ISBLANK(C16),"",IFERROR(VLOOKUP(C16,Units!$A$2:$D$50,3,FALSE),""))</f>
        <v>33</v>
      </c>
      <c r="F16" s="4">
        <f>IF(ISBLANK(C16),"",IFERROR(VLOOKUP(C16,Units!$A$2:$D$50,4,FALSE),""))</f>
        <v>41</v>
      </c>
      <c r="G16" t="str">
        <f>IF(ISBLANK(C16),"",IF(NOT(ISNUMBER(D16)),"No reading",IF(NOT(ISNUMBER(E16)),"Unknown unit",IF(D16&gt;F16,"Too warm",IF(D16&lt;E16,"Too cold","OK")))))</f>
        <v>OK</v>
      </c>
      <c r="I16" t="s">
        <v>18</v>
      </c>
      <c r="J16" t="str">
        <f>IF(OR(G16="Too warm",G16="Too cold"),IF(ISBLANK(H16),"Add action","Action logged"),IF(G16="No reading","Take reading",""))</f>
        <v/>
      </c>
    </row>
    <row r="17" spans="1:10" x14ac:dyDescent="0.25">
      <c r="A17" s="2">
        <v>46343</v>
      </c>
      <c r="B17" s="3">
        <v>0.625</v>
      </c>
      <c r="C17" t="s">
        <v>13</v>
      </c>
      <c r="D17" s="4">
        <v>-1</v>
      </c>
      <c r="E17" s="4">
        <f>IF(ISBLANK(C17),"",IFERROR(VLOOKUP(C17,Units!$A$2:$D$50,3,FALSE),""))</f>
        <v>-10</v>
      </c>
      <c r="F17" s="4">
        <f>IF(ISBLANK(C17),"",IFERROR(VLOOKUP(C17,Units!$A$2:$D$50,4,FALSE),""))</f>
        <v>0</v>
      </c>
      <c r="G17" t="str">
        <f>IF(ISBLANK(C17),"",IF(NOT(ISNUMBER(D17)),"No reading",IF(NOT(ISNUMBER(E17)),"Unknown unit",IF(D17&gt;F17,"Too warm",IF(D17&lt;E17,"Too cold","OK")))))</f>
        <v>OK</v>
      </c>
      <c r="I17" t="s">
        <v>18</v>
      </c>
      <c r="J17" t="str">
        <f>IF(OR(G17="Too warm",G17="Too cold"),IF(ISBLANK(H17),"Add action","Action logged"),IF(G17="No reading","Take reading",""))</f>
        <v/>
      </c>
    </row>
    <row r="18" spans="1:10" x14ac:dyDescent="0.25">
      <c r="A18" s="2">
        <v>46343</v>
      </c>
      <c r="B18" s="3">
        <v>0.625</v>
      </c>
      <c r="C18" t="s">
        <v>14</v>
      </c>
      <c r="D18" s="4"/>
      <c r="E18" s="4">
        <f>IF(ISBLANK(C18),"",IFERROR(VLOOKUP(C18,Units!$A$2:$D$50,3,FALSE),""))</f>
        <v>135</v>
      </c>
      <c r="F18" s="4">
        <f>IF(ISBLANK(C18),"",IFERROR(VLOOKUP(C18,Units!$A$2:$D$50,4,FALSE),""))</f>
        <v>200</v>
      </c>
      <c r="G18" t="str">
        <f>IF(ISBLANK(C18),"",IF(NOT(ISNUMBER(D18)),"No reading",IF(NOT(ISNUMBER(E18)),"Unknown unit",IF(D18&gt;F18,"Too warm",IF(D18&lt;E18,"Too cold","OK")))))</f>
        <v>No reading</v>
      </c>
      <c r="I18" t="s">
        <v>18</v>
      </c>
      <c r="J18" t="str">
        <f>IF(OR(G18="Too warm",G18="Too cold"),IF(ISBLANK(H18),"Add action","Action logged"),IF(G18="No reading","Take reading",""))</f>
        <v>Take reading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3" customWidth="1"/>
    <col min="3" max="4" width="11" customWidth="1"/>
    <col min="5" max="5" width="30" customWidth="1"/>
  </cols>
  <sheetData>
    <row r="1" spans="1:5" s="1" customFormat="1" x14ac:dyDescent="0.25">
      <c r="A1" s="1" t="s">
        <v>2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10</v>
      </c>
      <c r="B2" t="s">
        <v>23</v>
      </c>
      <c r="C2" s="4">
        <v>33</v>
      </c>
      <c r="D2" s="4">
        <v>41</v>
      </c>
      <c r="E2" t="s">
        <v>24</v>
      </c>
    </row>
    <row r="3" spans="1:5" x14ac:dyDescent="0.25">
      <c r="A3" t="s">
        <v>12</v>
      </c>
      <c r="B3" t="s">
        <v>23</v>
      </c>
      <c r="C3" s="4">
        <v>33</v>
      </c>
      <c r="D3" s="4">
        <v>41</v>
      </c>
      <c r="E3" t="s">
        <v>25</v>
      </c>
    </row>
    <row r="4" spans="1:5" x14ac:dyDescent="0.25">
      <c r="A4" t="s">
        <v>13</v>
      </c>
      <c r="B4" t="s">
        <v>26</v>
      </c>
      <c r="C4" s="4">
        <v>-10</v>
      </c>
      <c r="D4" s="4">
        <v>0</v>
      </c>
      <c r="E4" t="s">
        <v>27</v>
      </c>
    </row>
    <row r="5" spans="1:5" x14ac:dyDescent="0.25">
      <c r="A5" t="s">
        <v>14</v>
      </c>
      <c r="B5" t="s">
        <v>28</v>
      </c>
      <c r="C5" s="4">
        <v>135</v>
      </c>
      <c r="D5" s="4">
        <v>200</v>
      </c>
      <c r="E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4" max="6" width="10" customWidth="1"/>
    <col min="7" max="7" width="11" customWidth="1"/>
  </cols>
  <sheetData>
    <row r="1" spans="1:7" s="1" customFormat="1" x14ac:dyDescent="0.25">
      <c r="A1" s="1" t="s">
        <v>2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tr">
        <f>IF(ISBLANK(Units!A2),"",Units!A2)</f>
        <v>Walk-in cooler</v>
      </c>
      <c r="B2" s="4">
        <f>COUNTIFS('Temp Log'!$C$2:$C$2000,A2,'Temp Log'!$D$2:$D$2000,"&gt;-1000")</f>
        <v>4</v>
      </c>
      <c r="C2" s="4">
        <f>COUNTIFS('Temp Log'!$C$2:$C$2000,A2,'Temp Log'!$G$2:$G$2000,"OK")</f>
        <v>4</v>
      </c>
      <c r="D2" s="4">
        <f>COUNTIFS('Temp Log'!$C$2:$C$2000,A2,'Temp Log'!$G$2:$G$2000,"Too warm")+COUNTIFS('Temp Log'!$C$2:$C$2000,A2,'Temp Log'!$G$2:$G$2000,"Too cold")</f>
        <v>0</v>
      </c>
      <c r="E2" s="5">
        <f>IF(B2=0,0,C2/B2)</f>
        <v>1</v>
      </c>
      <c r="F2" s="4">
        <f>IF(B2=0,"",ROUND(AVERAGEIFS('Temp Log'!$D$2:$D$2000,'Temp Log'!$C$2:$C$2000,A2,'Temp Log'!$D$2:$D$2000,"&gt;-1000"),1))</f>
        <v>37.5</v>
      </c>
      <c r="G2" s="4">
        <f>COUNTIFS('Temp Log'!$C$2:$C$2000,A2,'Temp Log'!$J$2:$J$2000,"Add action")+COUNTIFS('Temp Log'!$C$2:$C$2000,A2,'Temp Log'!$J$2:$J$2000,"Take reading")</f>
        <v>0</v>
      </c>
    </row>
    <row r="3" spans="1:7" x14ac:dyDescent="0.25">
      <c r="A3" t="str">
        <f>IF(ISBLANK(Units!A3),"",Units!A3)</f>
        <v>Reach-in fridge (line)</v>
      </c>
      <c r="B3" s="4">
        <f>COUNTIFS('Temp Log'!$C$2:$C$2000,A3,'Temp Log'!$D$2:$D$2000,"&gt;-1000")</f>
        <v>5</v>
      </c>
      <c r="C3" s="4">
        <f>COUNTIFS('Temp Log'!$C$2:$C$2000,A3,'Temp Log'!$G$2:$G$2000,"OK")</f>
        <v>4</v>
      </c>
      <c r="D3" s="4">
        <f>COUNTIFS('Temp Log'!$C$2:$C$2000,A3,'Temp Log'!$G$2:$G$2000,"Too warm")+COUNTIFS('Temp Log'!$C$2:$C$2000,A3,'Temp Log'!$G$2:$G$2000,"Too cold")</f>
        <v>1</v>
      </c>
      <c r="E3" s="5">
        <f>IF(B3=0,0,C3/B3)</f>
        <v>0.8</v>
      </c>
      <c r="F3" s="4">
        <f>IF(B3=0,"",ROUND(AVERAGEIFS('Temp Log'!$D$2:$D$2000,'Temp Log'!$C$2:$C$2000,A3,'Temp Log'!$D$2:$D$2000,"&gt;-1000"),1))</f>
        <v>39.6</v>
      </c>
      <c r="G3" s="4">
        <f>COUNTIFS('Temp Log'!$C$2:$C$2000,A3,'Temp Log'!$J$2:$J$2000,"Add action")+COUNTIFS('Temp Log'!$C$2:$C$2000,A3,'Temp Log'!$J$2:$J$2000,"Take reading")</f>
        <v>0</v>
      </c>
    </row>
    <row r="4" spans="1:7" x14ac:dyDescent="0.25">
      <c r="A4" t="str">
        <f>IF(ISBLANK(Units!A4),"",Units!A4)</f>
        <v>Freezer</v>
      </c>
      <c r="B4" s="4">
        <f>COUNTIFS('Temp Log'!$C$2:$C$2000,A4,'Temp Log'!$D$2:$D$2000,"&gt;-1000")</f>
        <v>4</v>
      </c>
      <c r="C4" s="4">
        <f>COUNTIFS('Temp Log'!$C$2:$C$2000,A4,'Temp Log'!$G$2:$G$2000,"OK")</f>
        <v>3</v>
      </c>
      <c r="D4" s="4">
        <f>COUNTIFS('Temp Log'!$C$2:$C$2000,A4,'Temp Log'!$G$2:$G$2000,"Too warm")+COUNTIFS('Temp Log'!$C$2:$C$2000,A4,'Temp Log'!$G$2:$G$2000,"Too cold")</f>
        <v>1</v>
      </c>
      <c r="E4" s="5">
        <f>IF(B4=0,0,C4/B4)</f>
        <v>0.75</v>
      </c>
      <c r="F4" s="4">
        <f>IF(B4=0,"",ROUND(AVERAGEIFS('Temp Log'!$D$2:$D$2000,'Temp Log'!$C$2:$C$2000,A4,'Temp Log'!$D$2:$D$2000,"&gt;-1000"),1))</f>
        <v>-1</v>
      </c>
      <c r="G4" s="4">
        <f>COUNTIFS('Temp Log'!$C$2:$C$2000,A4,'Temp Log'!$J$2:$J$2000,"Add action")+COUNTIFS('Temp Log'!$C$2:$C$2000,A4,'Temp Log'!$J$2:$J$2000,"Take reading")</f>
        <v>1</v>
      </c>
    </row>
    <row r="5" spans="1:7" x14ac:dyDescent="0.25">
      <c r="A5" t="str">
        <f>IF(ISBLANK(Units!A5),"",Units!A5)</f>
        <v>Hot holding well</v>
      </c>
      <c r="B5" s="4">
        <f>COUNTIFS('Temp Log'!$C$2:$C$2000,A5,'Temp Log'!$D$2:$D$2000,"&gt;-1000")</f>
        <v>3</v>
      </c>
      <c r="C5" s="4">
        <f>COUNTIFS('Temp Log'!$C$2:$C$2000,A5,'Temp Log'!$G$2:$G$2000,"OK")</f>
        <v>2</v>
      </c>
      <c r="D5" s="4">
        <f>COUNTIFS('Temp Log'!$C$2:$C$2000,A5,'Temp Log'!$G$2:$G$2000,"Too warm")+COUNTIFS('Temp Log'!$C$2:$C$2000,A5,'Temp Log'!$G$2:$G$2000,"Too cold")</f>
        <v>1</v>
      </c>
      <c r="E5" s="5">
        <f>IF(B5=0,0,C5/B5)</f>
        <v>0.6666666666666666</v>
      </c>
      <c r="F5" s="4">
        <f>IF(B5=0,"",ROUND(AVERAGEIFS('Temp Log'!$D$2:$D$2000,'Temp Log'!$C$2:$C$2000,A5,'Temp Log'!$D$2:$D$2000,"&gt;-1000"),1))</f>
        <v>149.3</v>
      </c>
      <c r="G5" s="4">
        <f>COUNTIFS('Temp Log'!$C$2:$C$2000,A5,'Temp Log'!$J$2:$J$2000,"Add action")+COUNTIFS('Temp Log'!$C$2:$C$2000,A5,'Temp Log'!$J$2:$J$2000,"Take reading")</f>
        <v>1</v>
      </c>
    </row>
    <row r="6" spans="1:7" x14ac:dyDescent="0.25">
      <c r="A6" t="s">
        <v>36</v>
      </c>
      <c r="B6" s="4">
        <f>SUM(B2:B5)</f>
        <v>16</v>
      </c>
      <c r="C6" s="4">
        <f>SUM(C2:C5)</f>
        <v>13</v>
      </c>
      <c r="D6" s="4">
        <f>SUM(D2:D5)</f>
        <v>3</v>
      </c>
      <c r="E6" s="5">
        <f>IF(B6=0,0,C6/B6)</f>
        <v>0.8125</v>
      </c>
      <c r="F6" s="4"/>
      <c r="G6" s="4">
        <f>SUM(G2:G5)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 Log</vt:lpstr>
      <vt:lpstr>Units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Temperature Log</dc:title>
  <dc:subject/>
  <dc:description/>
  <cp:keywords/>
  <cp:category/>
  <cp:lastModifiedBy>Unknown</cp:lastModifiedBy>
  <dcterms:created xsi:type="dcterms:W3CDTF">2026-10-18T23:17:42Z</dcterms:created>
  <dcterms:modified xsi:type="dcterms:W3CDTF">2026-10-18T23:17:42Z</dcterms:modified>
</cp:coreProperties>
</file>