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Work Log" state="visible" r:id="rId4"/>
    <sheet sheetId="2" name="Weekly Hours" state="visible" r:id="rId5"/>
    <sheet sheetId="3" name="Summary" state="visible" r:id="rId6"/>
  </sheets>
  <calcPr calcId="171027"/>
</workbook>
</file>

<file path=xl/sharedStrings.xml><?xml version="1.0" encoding="utf-8"?>
<sst xmlns="http://schemas.openxmlformats.org/spreadsheetml/2006/main" count="140" uniqueCount="74">
  <si>
    <t>Date</t>
  </si>
  <si>
    <t>Day</t>
  </si>
  <si>
    <t>Project</t>
  </si>
  <si>
    <t>Task</t>
  </si>
  <si>
    <t>Hours</t>
  </si>
  <si>
    <t>Billable</t>
  </si>
  <si>
    <t>Status</t>
  </si>
  <si>
    <t>Notes</t>
  </si>
  <si>
    <t>Harbor Bakery website</t>
  </si>
  <si>
    <t>Kickoff call and site map</t>
  </si>
  <si>
    <t>Done</t>
  </si>
  <si>
    <t>Owner wants online cake orders</t>
  </si>
  <si>
    <t>Admin and email</t>
  </si>
  <si>
    <t>Invoices and inbox</t>
  </si>
  <si>
    <t>Homepage wireframe</t>
  </si>
  <si>
    <t>Lakeside Yoga rebrand</t>
  </si>
  <si>
    <t>Logo sketches, round 1</t>
  </si>
  <si>
    <t>12 sketches, 3 picked to develop</t>
  </si>
  <si>
    <t>Menu page wireframe</t>
  </si>
  <si>
    <t>Pine St Realty ads</t>
  </si>
  <si>
    <t>Facebook ad set, 4 sizes</t>
  </si>
  <si>
    <t>Open house Oct 24</t>
  </si>
  <si>
    <t>Logo refinement</t>
  </si>
  <si>
    <t>Quote for new client</t>
  </si>
  <si>
    <t>Visual design, homepage</t>
  </si>
  <si>
    <t>Visual design, menu and order pages</t>
  </si>
  <si>
    <t>Bookkeeping and inbox</t>
  </si>
  <si>
    <t>Color palette and fonts</t>
  </si>
  <si>
    <t>Client picked the sage green</t>
  </si>
  <si>
    <t>Ad edits after feedback</t>
  </si>
  <si>
    <t>Business card and class flyer</t>
  </si>
  <si>
    <t>Client review call</t>
  </si>
  <si>
    <t>Changes to the order form</t>
  </si>
  <si>
    <t>Revisions to order form</t>
  </si>
  <si>
    <t>Build homepage</t>
  </si>
  <si>
    <t>Build menu and order pages</t>
  </si>
  <si>
    <t>Inbox and portfolio update</t>
  </si>
  <si>
    <t>Signage files for the printer</t>
  </si>
  <si>
    <t>Instagram ads for two listings</t>
  </si>
  <si>
    <t>Connect online payments</t>
  </si>
  <si>
    <t>Blocked</t>
  </si>
  <si>
    <t>Waiting on the bakery's Stripe login</t>
  </si>
  <si>
    <t>Brand guide PDF</t>
  </si>
  <si>
    <t>Mobile layout fixes</t>
  </si>
  <si>
    <t>Month-end invoices</t>
  </si>
  <si>
    <t>Sent October invoices</t>
  </si>
  <si>
    <t>Login came through Monday</t>
  </si>
  <si>
    <t>Holiday ad concepts</t>
  </si>
  <si>
    <t>In progress</t>
  </si>
  <si>
    <t>Website banner and social images</t>
  </si>
  <si>
    <t>Test orders and launch checklist</t>
  </si>
  <si>
    <t>Launch set for Nov 9</t>
  </si>
  <si>
    <t>Inbox</t>
  </si>
  <si>
    <t>Send to client Monday</t>
  </si>
  <si>
    <t>Train owner on updating the menu</t>
  </si>
  <si>
    <t>Week 1</t>
  </si>
  <si>
    <t>Week 2</t>
  </si>
  <si>
    <t>Week 3</t>
  </si>
  <si>
    <t>Week 4</t>
  </si>
  <si>
    <t>Total</t>
  </si>
  <si>
    <t>Week starting</t>
  </si>
  <si>
    <t>All projects</t>
  </si>
  <si>
    <t>Billable hours</t>
  </si>
  <si>
    <t>Billable share</t>
  </si>
  <si>
    <t>Item</t>
  </si>
  <si>
    <t>Value</t>
  </si>
  <si>
    <t>Today's date</t>
  </si>
  <si>
    <t>This week starts (Monday)</t>
  </si>
  <si>
    <t>Hours this week</t>
  </si>
  <si>
    <t>Hours today</t>
  </si>
  <si>
    <t>Total hours logged</t>
  </si>
  <si>
    <t>Entries logged</t>
  </si>
  <si>
    <t>Tasks in progress</t>
  </si>
  <si>
    <t>Tasks blocked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</si>
</sst>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mmm d, yyyy"/>
    <numFmt numFmtId="165" formatCode="ddd"/>
    <numFmt numFmtId="166" formatCode="#,##0.##"/>
    <numFmt numFmtId="167" formatCode="0.0%"/>
  </numFmts>
  <fonts count="2" x14ac:knownFonts="1">
    <font>
      <color theme="1"/>
      <family val="2"/>
      <scheme val="minor"/>
      <sz val="11"/>
      <name val="Calibri"/>
    </font>
    <font>
      <b/>
      <color rgb="FF2A3642"/>
    </font>
  </fonts>
  <fills count="3">
    <fill>
      <patternFill patternType="none"/>
    </fill>
    <fill>
      <patternFill patternType="gray125"/>
    </fill>
    <fill>
      <patternFill patternType="solid">
        <fgColor rgb="FFC6EAD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2" fontId="0" fillId="0" borderId="0" xfId="0" applyNumberFormat="1"/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4A07B"/>
  </sheetPr>
  <dimension ref="A1:H6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6" customWidth="1"/>
    <col min="3" max="3" width="24" customWidth="1"/>
    <col min="4" max="4" width="38" customWidth="1"/>
    <col min="5" max="5" width="8" customWidth="1"/>
    <col min="7" max="7" width="12" customWidth="1"/>
    <col min="8" max="8" width="38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s="2">
        <v>46307</v>
      </c>
      <c r="B2" s="3">
        <f>IF(ISBLANK(A2),"",A2)</f>
        <v>46307</v>
      </c>
      <c r="C2" t="s">
        <v>8</v>
      </c>
      <c r="D2" t="s">
        <v>9</v>
      </c>
      <c r="E2" s="4">
        <v>2</v>
      </c>
      <c r="F2" t="b">
        <v>1</v>
      </c>
      <c r="G2" t="s">
        <v>10</v>
      </c>
      <c r="H2" t="s">
        <v>11</v>
      </c>
    </row>
    <row r="3" spans="1:8" x14ac:dyDescent="0.25">
      <c r="A3" s="2">
        <v>46307</v>
      </c>
      <c r="B3" s="3">
        <f>IF(ISBLANK(A3),"",A3)</f>
        <v>46307</v>
      </c>
      <c r="C3" t="s">
        <v>12</v>
      </c>
      <c r="D3" t="s">
        <v>13</v>
      </c>
      <c r="E3" s="4">
        <v>1</v>
      </c>
      <c r="F3" t="b">
        <v>0</v>
      </c>
      <c r="G3" t="s">
        <v>10</v>
      </c>
    </row>
    <row r="4" spans="1:8" x14ac:dyDescent="0.25">
      <c r="A4" s="2">
        <v>46308</v>
      </c>
      <c r="B4" s="3">
        <f>IF(ISBLANK(A4),"",A4)</f>
        <v>46308</v>
      </c>
      <c r="C4" t="s">
        <v>8</v>
      </c>
      <c r="D4" t="s">
        <v>14</v>
      </c>
      <c r="E4" s="4">
        <v>4.5</v>
      </c>
      <c r="F4" t="b">
        <v>1</v>
      </c>
      <c r="G4" t="s">
        <v>10</v>
      </c>
    </row>
    <row r="5" spans="1:8" x14ac:dyDescent="0.25">
      <c r="A5" s="2">
        <v>46309</v>
      </c>
      <c r="B5" s="3">
        <f>IF(ISBLANK(A5),"",A5)</f>
        <v>46309</v>
      </c>
      <c r="C5" t="s">
        <v>15</v>
      </c>
      <c r="D5" t="s">
        <v>16</v>
      </c>
      <c r="E5" s="4">
        <v>5</v>
      </c>
      <c r="F5" t="b">
        <v>1</v>
      </c>
      <c r="G5" t="s">
        <v>10</v>
      </c>
      <c r="H5" t="s">
        <v>17</v>
      </c>
    </row>
    <row r="6" spans="1:8" x14ac:dyDescent="0.25">
      <c r="A6" s="2">
        <v>46310</v>
      </c>
      <c r="B6" s="3">
        <f>IF(ISBLANK(A6),"",A6)</f>
        <v>46310</v>
      </c>
      <c r="C6" t="s">
        <v>8</v>
      </c>
      <c r="D6" t="s">
        <v>18</v>
      </c>
      <c r="E6" s="4">
        <v>3</v>
      </c>
      <c r="F6" t="b">
        <v>1</v>
      </c>
      <c r="G6" t="s">
        <v>10</v>
      </c>
    </row>
    <row r="7" spans="1:8" x14ac:dyDescent="0.25">
      <c r="A7" s="2">
        <v>46310</v>
      </c>
      <c r="B7" s="3">
        <f>IF(ISBLANK(A7),"",A7)</f>
        <v>46310</v>
      </c>
      <c r="C7" t="s">
        <v>19</v>
      </c>
      <c r="D7" t="s">
        <v>20</v>
      </c>
      <c r="E7" s="4">
        <v>2.5</v>
      </c>
      <c r="F7" t="b">
        <v>1</v>
      </c>
      <c r="G7" t="s">
        <v>10</v>
      </c>
      <c r="H7" t="s">
        <v>21</v>
      </c>
    </row>
    <row r="8" spans="1:8" x14ac:dyDescent="0.25">
      <c r="A8" s="2">
        <v>46311</v>
      </c>
      <c r="B8" s="3">
        <f>IF(ISBLANK(A8),"",A8)</f>
        <v>46311</v>
      </c>
      <c r="C8" t="s">
        <v>15</v>
      </c>
      <c r="D8" t="s">
        <v>22</v>
      </c>
      <c r="E8" s="4">
        <v>3.5</v>
      </c>
      <c r="F8" t="b">
        <v>1</v>
      </c>
      <c r="G8" t="s">
        <v>10</v>
      </c>
    </row>
    <row r="9" spans="1:8" x14ac:dyDescent="0.25">
      <c r="A9" s="2">
        <v>46311</v>
      </c>
      <c r="B9" s="3">
        <f>IF(ISBLANK(A9),"",A9)</f>
        <v>46311</v>
      </c>
      <c r="C9" t="s">
        <v>12</v>
      </c>
      <c r="D9" t="s">
        <v>23</v>
      </c>
      <c r="E9" s="4">
        <v>1</v>
      </c>
      <c r="F9" t="b">
        <v>0</v>
      </c>
      <c r="G9" t="s">
        <v>10</v>
      </c>
    </row>
    <row r="10" spans="1:8" x14ac:dyDescent="0.25">
      <c r="A10" s="2">
        <v>46314</v>
      </c>
      <c r="B10" s="3">
        <f>IF(ISBLANK(A10),"",A10)</f>
        <v>46314</v>
      </c>
      <c r="C10" t="s">
        <v>8</v>
      </c>
      <c r="D10" t="s">
        <v>24</v>
      </c>
      <c r="E10" s="4">
        <v>6</v>
      </c>
      <c r="F10" t="b">
        <v>1</v>
      </c>
      <c r="G10" t="s">
        <v>10</v>
      </c>
    </row>
    <row r="11" spans="1:8" x14ac:dyDescent="0.25">
      <c r="A11" s="2">
        <v>46315</v>
      </c>
      <c r="B11" s="3">
        <f>IF(ISBLANK(A11),"",A11)</f>
        <v>46315</v>
      </c>
      <c r="C11" t="s">
        <v>8</v>
      </c>
      <c r="D11" t="s">
        <v>25</v>
      </c>
      <c r="E11" s="4">
        <v>5</v>
      </c>
      <c r="F11" t="b">
        <v>1</v>
      </c>
      <c r="G11" t="s">
        <v>10</v>
      </c>
    </row>
    <row r="12" spans="1:8" x14ac:dyDescent="0.25">
      <c r="A12" s="2">
        <v>46315</v>
      </c>
      <c r="B12" s="3">
        <f>IF(ISBLANK(A12),"",A12)</f>
        <v>46315</v>
      </c>
      <c r="C12" t="s">
        <v>12</v>
      </c>
      <c r="D12" t="s">
        <v>26</v>
      </c>
      <c r="E12" s="4">
        <v>1.5</v>
      </c>
      <c r="F12" t="b">
        <v>0</v>
      </c>
      <c r="G12" t="s">
        <v>10</v>
      </c>
    </row>
    <row r="13" spans="1:8" x14ac:dyDescent="0.25">
      <c r="A13" s="2">
        <v>46316</v>
      </c>
      <c r="B13" s="3">
        <f>IF(ISBLANK(A13),"",A13)</f>
        <v>46316</v>
      </c>
      <c r="C13" t="s">
        <v>15</v>
      </c>
      <c r="D13" t="s">
        <v>27</v>
      </c>
      <c r="E13" s="4">
        <v>3</v>
      </c>
      <c r="F13" t="b">
        <v>1</v>
      </c>
      <c r="G13" t="s">
        <v>10</v>
      </c>
      <c r="H13" t="s">
        <v>28</v>
      </c>
    </row>
    <row r="14" spans="1:8" x14ac:dyDescent="0.25">
      <c r="A14" s="2">
        <v>46316</v>
      </c>
      <c r="B14" s="3">
        <f>IF(ISBLANK(A14),"",A14)</f>
        <v>46316</v>
      </c>
      <c r="C14" t="s">
        <v>19</v>
      </c>
      <c r="D14" t="s">
        <v>29</v>
      </c>
      <c r="E14" s="4">
        <v>1.5</v>
      </c>
      <c r="F14" t="b">
        <v>1</v>
      </c>
      <c r="G14" t="s">
        <v>10</v>
      </c>
    </row>
    <row r="15" spans="1:8" x14ac:dyDescent="0.25">
      <c r="A15" s="2">
        <v>46317</v>
      </c>
      <c r="B15" s="3">
        <f>IF(ISBLANK(A15),"",A15)</f>
        <v>46317</v>
      </c>
      <c r="C15" t="s">
        <v>15</v>
      </c>
      <c r="D15" t="s">
        <v>30</v>
      </c>
      <c r="E15" s="4">
        <v>4</v>
      </c>
      <c r="F15" t="b">
        <v>1</v>
      </c>
      <c r="G15" t="s">
        <v>10</v>
      </c>
    </row>
    <row r="16" spans="1:8" x14ac:dyDescent="0.25">
      <c r="A16" s="2">
        <v>46318</v>
      </c>
      <c r="B16" s="3">
        <f>IF(ISBLANK(A16),"",A16)</f>
        <v>46318</v>
      </c>
      <c r="C16" t="s">
        <v>8</v>
      </c>
      <c r="D16" t="s">
        <v>31</v>
      </c>
      <c r="E16" s="4">
        <v>1</v>
      </c>
      <c r="F16" t="b">
        <v>1</v>
      </c>
      <c r="G16" t="s">
        <v>10</v>
      </c>
      <c r="H16" t="s">
        <v>32</v>
      </c>
    </row>
    <row r="17" spans="1:8" x14ac:dyDescent="0.25">
      <c r="A17" s="2">
        <v>46318</v>
      </c>
      <c r="B17" s="3">
        <f>IF(ISBLANK(A17),"",A17)</f>
        <v>46318</v>
      </c>
      <c r="C17" t="s">
        <v>8</v>
      </c>
      <c r="D17" t="s">
        <v>33</v>
      </c>
      <c r="E17" s="4">
        <v>2.5</v>
      </c>
      <c r="F17" t="b">
        <v>1</v>
      </c>
      <c r="G17" t="s">
        <v>10</v>
      </c>
    </row>
    <row r="18" spans="1:8" x14ac:dyDescent="0.25">
      <c r="A18" s="2">
        <v>46321</v>
      </c>
      <c r="B18" s="3">
        <f>IF(ISBLANK(A18),"",A18)</f>
        <v>46321</v>
      </c>
      <c r="C18" t="s">
        <v>8</v>
      </c>
      <c r="D18" t="s">
        <v>34</v>
      </c>
      <c r="E18" s="4">
        <v>6.5</v>
      </c>
      <c r="F18" t="b">
        <v>1</v>
      </c>
      <c r="G18" t="s">
        <v>10</v>
      </c>
    </row>
    <row r="19" spans="1:8" x14ac:dyDescent="0.25">
      <c r="A19" s="2">
        <v>46322</v>
      </c>
      <c r="B19" s="3">
        <f>IF(ISBLANK(A19),"",A19)</f>
        <v>46322</v>
      </c>
      <c r="C19" t="s">
        <v>8</v>
      </c>
      <c r="D19" t="s">
        <v>35</v>
      </c>
      <c r="E19" s="4">
        <v>5.5</v>
      </c>
      <c r="F19" t="b">
        <v>1</v>
      </c>
      <c r="G19" t="s">
        <v>10</v>
      </c>
    </row>
    <row r="20" spans="1:8" x14ac:dyDescent="0.25">
      <c r="A20" s="2">
        <v>46322</v>
      </c>
      <c r="B20" s="3">
        <f>IF(ISBLANK(A20),"",A20)</f>
        <v>46322</v>
      </c>
      <c r="C20" t="s">
        <v>12</v>
      </c>
      <c r="D20" t="s">
        <v>36</v>
      </c>
      <c r="E20" s="4">
        <v>1</v>
      </c>
      <c r="F20" t="b">
        <v>0</v>
      </c>
      <c r="G20" t="s">
        <v>10</v>
      </c>
    </row>
    <row r="21" spans="1:8" x14ac:dyDescent="0.25">
      <c r="A21" s="2">
        <v>46323</v>
      </c>
      <c r="B21" s="3">
        <f>IF(ISBLANK(A21),"",A21)</f>
        <v>46323</v>
      </c>
      <c r="C21" t="s">
        <v>15</v>
      </c>
      <c r="D21" t="s">
        <v>37</v>
      </c>
      <c r="E21" s="4">
        <v>3</v>
      </c>
      <c r="F21" t="b">
        <v>1</v>
      </c>
      <c r="G21" t="s">
        <v>10</v>
      </c>
    </row>
    <row r="22" spans="1:8" x14ac:dyDescent="0.25">
      <c r="A22" s="2">
        <v>46323</v>
      </c>
      <c r="B22" s="3">
        <f>IF(ISBLANK(A22),"",A22)</f>
        <v>46323</v>
      </c>
      <c r="C22" t="s">
        <v>19</v>
      </c>
      <c r="D22" t="s">
        <v>38</v>
      </c>
      <c r="E22" s="4">
        <v>3</v>
      </c>
      <c r="F22" t="b">
        <v>1</v>
      </c>
      <c r="G22" t="s">
        <v>10</v>
      </c>
    </row>
    <row r="23" spans="1:8" x14ac:dyDescent="0.25">
      <c r="A23" s="2">
        <v>46324</v>
      </c>
      <c r="B23" s="3">
        <f>IF(ISBLANK(A23),"",A23)</f>
        <v>46324</v>
      </c>
      <c r="C23" t="s">
        <v>8</v>
      </c>
      <c r="D23" t="s">
        <v>39</v>
      </c>
      <c r="E23" s="4">
        <v>4</v>
      </c>
      <c r="F23" t="b">
        <v>1</v>
      </c>
      <c r="G23" t="s">
        <v>40</v>
      </c>
      <c r="H23" t="s">
        <v>41</v>
      </c>
    </row>
    <row r="24" spans="1:8" x14ac:dyDescent="0.25">
      <c r="A24" s="2">
        <v>46325</v>
      </c>
      <c r="B24" s="3">
        <f>IF(ISBLANK(A24),"",A24)</f>
        <v>46325</v>
      </c>
      <c r="C24" t="s">
        <v>15</v>
      </c>
      <c r="D24" t="s">
        <v>42</v>
      </c>
      <c r="E24" s="4">
        <v>5</v>
      </c>
      <c r="F24" t="b">
        <v>1</v>
      </c>
      <c r="G24" t="s">
        <v>10</v>
      </c>
    </row>
    <row r="25" spans="1:8" x14ac:dyDescent="0.25">
      <c r="A25" s="2">
        <v>46328</v>
      </c>
      <c r="B25" s="3">
        <f>IF(ISBLANK(A25),"",A25)</f>
        <v>46328</v>
      </c>
      <c r="C25" t="s">
        <v>8</v>
      </c>
      <c r="D25" t="s">
        <v>43</v>
      </c>
      <c r="E25" s="4">
        <v>4</v>
      </c>
      <c r="F25" t="b">
        <v>1</v>
      </c>
      <c r="G25" t="s">
        <v>10</v>
      </c>
    </row>
    <row r="26" spans="1:8" x14ac:dyDescent="0.25">
      <c r="A26" s="2">
        <v>46328</v>
      </c>
      <c r="B26" s="3">
        <f>IF(ISBLANK(A26),"",A26)</f>
        <v>46328</v>
      </c>
      <c r="C26" t="s">
        <v>12</v>
      </c>
      <c r="D26" t="s">
        <v>44</v>
      </c>
      <c r="E26" s="4">
        <v>2</v>
      </c>
      <c r="F26" t="b">
        <v>0</v>
      </c>
      <c r="G26" t="s">
        <v>10</v>
      </c>
      <c r="H26" t="s">
        <v>45</v>
      </c>
    </row>
    <row r="27" spans="1:8" x14ac:dyDescent="0.25">
      <c r="A27" s="2">
        <v>46329</v>
      </c>
      <c r="B27" s="3">
        <f>IF(ISBLANK(A27),"",A27)</f>
        <v>46329</v>
      </c>
      <c r="C27" t="s">
        <v>8</v>
      </c>
      <c r="D27" t="s">
        <v>39</v>
      </c>
      <c r="E27" s="4">
        <v>3</v>
      </c>
      <c r="F27" t="b">
        <v>1</v>
      </c>
      <c r="G27" t="s">
        <v>10</v>
      </c>
      <c r="H27" t="s">
        <v>46</v>
      </c>
    </row>
    <row r="28" spans="1:8" x14ac:dyDescent="0.25">
      <c r="A28" s="2">
        <v>46329</v>
      </c>
      <c r="B28" s="3">
        <f>IF(ISBLANK(A28),"",A28)</f>
        <v>46329</v>
      </c>
      <c r="C28" t="s">
        <v>19</v>
      </c>
      <c r="D28" t="s">
        <v>47</v>
      </c>
      <c r="E28" s="4">
        <v>2</v>
      </c>
      <c r="F28" t="b">
        <v>1</v>
      </c>
      <c r="G28" t="s">
        <v>48</v>
      </c>
    </row>
    <row r="29" spans="1:8" x14ac:dyDescent="0.25">
      <c r="A29" s="2">
        <v>46330</v>
      </c>
      <c r="B29" s="3">
        <f>IF(ISBLANK(A29),"",A29)</f>
        <v>46330</v>
      </c>
      <c r="C29" t="s">
        <v>15</v>
      </c>
      <c r="D29" t="s">
        <v>49</v>
      </c>
      <c r="E29" s="4">
        <v>4.5</v>
      </c>
      <c r="F29" t="b">
        <v>1</v>
      </c>
      <c r="G29" t="s">
        <v>10</v>
      </c>
    </row>
    <row r="30" spans="1:8" x14ac:dyDescent="0.25">
      <c r="A30" s="2">
        <v>46331</v>
      </c>
      <c r="B30" s="3">
        <f>IF(ISBLANK(A30),"",A30)</f>
        <v>46331</v>
      </c>
      <c r="C30" t="s">
        <v>8</v>
      </c>
      <c r="D30" t="s">
        <v>50</v>
      </c>
      <c r="E30" s="4">
        <v>5</v>
      </c>
      <c r="F30" t="b">
        <v>1</v>
      </c>
      <c r="G30" t="s">
        <v>48</v>
      </c>
      <c r="H30" t="s">
        <v>51</v>
      </c>
    </row>
    <row r="31" spans="1:8" x14ac:dyDescent="0.25">
      <c r="A31" s="2">
        <v>46331</v>
      </c>
      <c r="B31" s="3">
        <f>IF(ISBLANK(A31),"",A31)</f>
        <v>46331</v>
      </c>
      <c r="C31" t="s">
        <v>12</v>
      </c>
      <c r="D31" t="s">
        <v>52</v>
      </c>
      <c r="E31" s="4">
        <v>0.5</v>
      </c>
      <c r="F31" t="b">
        <v>0</v>
      </c>
      <c r="G31" t="s">
        <v>10</v>
      </c>
    </row>
    <row r="32" spans="1:8" x14ac:dyDescent="0.25">
      <c r="A32" s="2">
        <v>46332</v>
      </c>
      <c r="B32" s="3">
        <f>IF(ISBLANK(A32),"",A32)</f>
        <v>46332</v>
      </c>
      <c r="C32" t="s">
        <v>19</v>
      </c>
      <c r="D32" t="s">
        <v>47</v>
      </c>
      <c r="E32" s="4">
        <v>3</v>
      </c>
      <c r="F32" t="b">
        <v>1</v>
      </c>
      <c r="G32" t="s">
        <v>48</v>
      </c>
      <c r="H32" t="s">
        <v>53</v>
      </c>
    </row>
    <row r="33" spans="1:8" x14ac:dyDescent="0.25">
      <c r="A33" s="2">
        <v>46332</v>
      </c>
      <c r="B33" s="3">
        <f>IF(ISBLANK(A33),"",A33)</f>
        <v>46332</v>
      </c>
      <c r="C33" t="s">
        <v>8</v>
      </c>
      <c r="D33" t="s">
        <v>54</v>
      </c>
      <c r="E33" s="4">
        <v>1.5</v>
      </c>
      <c r="F33" t="b">
        <v>1</v>
      </c>
      <c r="G33" t="s">
        <v>10</v>
      </c>
    </row>
    <row r="34" spans="1:8" x14ac:dyDescent="0.25">
      <c r="A34" s="2"/>
      <c r="B34" s="3" t="str">
        <f>IF(ISBLANK(A34),"",A34)</f>
        <v/>
      </c>
      <c r="E34" s="4"/>
      <c r="F34" t="b">
        <v>0</v>
      </c>
    </row>
    <row r="35" spans="1:8" x14ac:dyDescent="0.25">
      <c r="A35" s="2"/>
      <c r="B35" s="3" t="str">
        <f>IF(ISBLANK(A35),"",A35)</f>
        <v/>
      </c>
      <c r="E35" s="4"/>
      <c r="F35" t="b">
        <v>0</v>
      </c>
    </row>
    <row r="36" spans="1:8" x14ac:dyDescent="0.25">
      <c r="A36" s="2"/>
      <c r="B36" s="3" t="str">
        <f>IF(ISBLANK(A36),"",A36)</f>
        <v/>
      </c>
      <c r="E36" s="4"/>
      <c r="F36" t="b">
        <v>0</v>
      </c>
    </row>
    <row r="37" spans="1:8" x14ac:dyDescent="0.25">
      <c r="A37" s="2"/>
      <c r="B37" s="3" t="str">
        <f>IF(ISBLANK(A37),"",A37)</f>
        <v/>
      </c>
      <c r="E37" s="4"/>
      <c r="F37" t="b">
        <v>0</v>
      </c>
    </row>
    <row r="38" spans="1:8" x14ac:dyDescent="0.25">
      <c r="A38" s="2"/>
      <c r="B38" s="3" t="str">
        <f>IF(ISBLANK(A38),"",A38)</f>
        <v/>
      </c>
      <c r="E38" s="4"/>
      <c r="F38" t="b">
        <v>0</v>
      </c>
    </row>
    <row r="39" spans="1:8" x14ac:dyDescent="0.25">
      <c r="A39" s="2"/>
      <c r="B39" s="3" t="str">
        <f>IF(ISBLANK(A39),"",A39)</f>
        <v/>
      </c>
      <c r="E39" s="4"/>
      <c r="F39" t="b">
        <v>0</v>
      </c>
    </row>
    <row r="40" spans="1:8" x14ac:dyDescent="0.25">
      <c r="A40" s="2"/>
      <c r="B40" s="3" t="str">
        <f>IF(ISBLANK(A40),"",A40)</f>
        <v/>
      </c>
      <c r="E40" s="4"/>
      <c r="F40" t="b">
        <v>0</v>
      </c>
    </row>
    <row r="41" spans="1:8" x14ac:dyDescent="0.25">
      <c r="A41" s="2"/>
      <c r="B41" s="3" t="str">
        <f>IF(ISBLANK(A41),"",A41)</f>
        <v/>
      </c>
      <c r="E41" s="4"/>
      <c r="F41" t="b">
        <v>0</v>
      </c>
    </row>
    <row r="42" spans="1:8" x14ac:dyDescent="0.25">
      <c r="A42" s="2"/>
      <c r="B42" s="3" t="str">
        <f>IF(ISBLANK(A42),"",A42)</f>
        <v/>
      </c>
      <c r="E42" s="4"/>
      <c r="F42" t="b">
        <v>0</v>
      </c>
    </row>
    <row r="43" spans="1:8" x14ac:dyDescent="0.25">
      <c r="A43" s="2"/>
      <c r="B43" s="3" t="str">
        <f>IF(ISBLANK(A43),"",A43)</f>
        <v/>
      </c>
      <c r="E43" s="4"/>
      <c r="F43" t="b">
        <v>0</v>
      </c>
    </row>
    <row r="44" spans="1:8" x14ac:dyDescent="0.25">
      <c r="A44" s="2"/>
      <c r="B44" s="3" t="str">
        <f>IF(ISBLANK(A44),"",A44)</f>
        <v/>
      </c>
      <c r="E44" s="4"/>
      <c r="F44" t="b">
        <v>0</v>
      </c>
    </row>
    <row r="45" spans="1:8" x14ac:dyDescent="0.25">
      <c r="A45" s="2"/>
      <c r="B45" s="3" t="str">
        <f>IF(ISBLANK(A45),"",A45)</f>
        <v/>
      </c>
      <c r="E45" s="4"/>
      <c r="F45" t="b">
        <v>0</v>
      </c>
    </row>
    <row r="46" spans="1:8" x14ac:dyDescent="0.25">
      <c r="A46" s="2"/>
      <c r="B46" s="3" t="str">
        <f>IF(ISBLANK(A46),"",A46)</f>
        <v/>
      </c>
      <c r="E46" s="4"/>
      <c r="F46" t="b">
        <v>0</v>
      </c>
    </row>
    <row r="47" spans="1:8" x14ac:dyDescent="0.25">
      <c r="A47" s="2"/>
      <c r="B47" s="3" t="str">
        <f>IF(ISBLANK(A47),"",A47)</f>
        <v/>
      </c>
      <c r="E47" s="4"/>
      <c r="F47" t="b">
        <v>0</v>
      </c>
    </row>
    <row r="48" spans="1:8" x14ac:dyDescent="0.25">
      <c r="A48" s="2"/>
      <c r="B48" s="3" t="str">
        <f>IF(ISBLANK(A48),"",A48)</f>
        <v/>
      </c>
      <c r="E48" s="4"/>
      <c r="F48" t="b">
        <v>0</v>
      </c>
    </row>
    <row r="49" spans="1:8" x14ac:dyDescent="0.25">
      <c r="A49" s="2"/>
      <c r="B49" s="3" t="str">
        <f>IF(ISBLANK(A49),"",A49)</f>
        <v/>
      </c>
      <c r="E49" s="4"/>
      <c r="F49" t="b">
        <v>0</v>
      </c>
    </row>
    <row r="50" spans="1:8" x14ac:dyDescent="0.25">
      <c r="A50" s="2"/>
      <c r="B50" s="3" t="str">
        <f>IF(ISBLANK(A50),"",A50)</f>
        <v/>
      </c>
      <c r="E50" s="4"/>
      <c r="F50" t="b">
        <v>0</v>
      </c>
    </row>
    <row r="51" spans="1:8" x14ac:dyDescent="0.25">
      <c r="A51" s="2"/>
      <c r="B51" s="3" t="str">
        <f>IF(ISBLANK(A51),"",A51)</f>
        <v/>
      </c>
      <c r="E51" s="4"/>
      <c r="F51" t="b">
        <v>0</v>
      </c>
    </row>
    <row r="52" spans="1:8" x14ac:dyDescent="0.25">
      <c r="A52" s="2"/>
      <c r="B52" s="3" t="str">
        <f>IF(ISBLANK(A52),"",A52)</f>
        <v/>
      </c>
      <c r="E52" s="4"/>
      <c r="F52" t="b">
        <v>0</v>
      </c>
    </row>
    <row r="53" spans="1:8" x14ac:dyDescent="0.25">
      <c r="A53" s="2"/>
      <c r="B53" s="3" t="str">
        <f>IF(ISBLANK(A53),"",A53)</f>
        <v/>
      </c>
      <c r="E53" s="4"/>
      <c r="F53" t="b">
        <v>0</v>
      </c>
    </row>
    <row r="54" spans="1:8" x14ac:dyDescent="0.25">
      <c r="A54" s="2"/>
      <c r="B54" s="3" t="str">
        <f>IF(ISBLANK(A54),"",A54)</f>
        <v/>
      </c>
      <c r="E54" s="4"/>
      <c r="F54" t="b">
        <v>0</v>
      </c>
    </row>
    <row r="55" spans="1:8" x14ac:dyDescent="0.25">
      <c r="A55" s="2"/>
      <c r="B55" s="3" t="str">
        <f>IF(ISBLANK(A55),"",A55)</f>
        <v/>
      </c>
      <c r="E55" s="4"/>
      <c r="F55" t="b">
        <v>0</v>
      </c>
    </row>
    <row r="56" spans="1:8" x14ac:dyDescent="0.25">
      <c r="A56" s="2"/>
      <c r="B56" s="3" t="str">
        <f>IF(ISBLANK(A56),"",A56)</f>
        <v/>
      </c>
      <c r="E56" s="4"/>
      <c r="F56" t="b">
        <v>0</v>
      </c>
    </row>
    <row r="57" spans="1:8" x14ac:dyDescent="0.25">
      <c r="A57" s="2"/>
      <c r="B57" s="3" t="str">
        <f>IF(ISBLANK(A57),"",A57)</f>
        <v/>
      </c>
      <c r="E57" s="4"/>
      <c r="F57" t="b">
        <v>0</v>
      </c>
    </row>
    <row r="58" spans="1:8" x14ac:dyDescent="0.25">
      <c r="A58" s="2"/>
      <c r="B58" s="3" t="str">
        <f>IF(ISBLANK(A58),"",A58)</f>
        <v/>
      </c>
      <c r="E58" s="4"/>
      <c r="F58" t="b">
        <v>0</v>
      </c>
    </row>
    <row r="59" spans="1:8" x14ac:dyDescent="0.25">
      <c r="A59" s="2"/>
      <c r="B59" s="3" t="str">
        <f>IF(ISBLANK(A59),"",A59)</f>
        <v/>
      </c>
      <c r="E59" s="4"/>
      <c r="F59" t="b">
        <v>0</v>
      </c>
    </row>
    <row r="60" spans="1:8" x14ac:dyDescent="0.25">
      <c r="A60" s="2"/>
      <c r="B60" s="3" t="str">
        <f>IF(ISBLANK(A60),"",A60)</f>
        <v/>
      </c>
      <c r="E60" s="4"/>
      <c r="F60" t="b">
        <v>0</v>
      </c>
    </row>
    <row r="61" spans="1:8" x14ac:dyDescent="0.25">
      <c r="A61" s="2"/>
      <c r="B61" s="3" t="str">
        <f>IF(ISBLANK(A61),"",A61)</f>
        <v/>
      </c>
      <c r="E61" s="4"/>
      <c r="F61" t="b">
        <v>0</v>
      </c>
    </row>
  </sheetData>
  <dataValidations count="2">
    <dataValidation type="list" allowBlank="1" sqref="F10:F61">
      <formula1>"TRUE,FALSE"</formula1>
    </dataValidation>
    <dataValidation type="list" allowBlank="1" sqref="F2:F61">
      <formula1>"TRUE,FALSE"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4A07B"/>
  </sheetPr>
  <dimension ref="A1:F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4" customWidth="1"/>
    <col min="2" max="5" width="13" customWidth="1"/>
    <col min="6" max="6" width="11" customWidth="1"/>
  </cols>
  <sheetData>
    <row r="1" spans="1:6" s="1" customFormat="1" x14ac:dyDescent="0.25">
      <c r="A1" s="1" t="s">
        <v>2</v>
      </c>
      <c r="B1" s="1" t="s">
        <v>55</v>
      </c>
      <c r="C1" s="1" t="s">
        <v>56</v>
      </c>
      <c r="D1" s="1" t="s">
        <v>57</v>
      </c>
      <c r="E1" s="1" t="s">
        <v>58</v>
      </c>
      <c r="F1" s="1" t="s">
        <v>59</v>
      </c>
    </row>
    <row r="2" spans="1:6" x14ac:dyDescent="0.25">
      <c r="A2" t="s">
        <v>60</v>
      </c>
      <c r="B2" s="2">
        <f>DATE(2026,10,12)</f>
        <v>46307</v>
      </c>
      <c r="C2" s="2">
        <f>B2+7</f>
        <v>46314</v>
      </c>
      <c r="D2" s="2">
        <f>C2+7</f>
        <v>46321</v>
      </c>
      <c r="E2" s="2">
        <f>D2+7</f>
        <v>46328</v>
      </c>
      <c r="F2" s="4"/>
    </row>
    <row r="3" spans="1:6" x14ac:dyDescent="0.25">
      <c r="A3" t="s">
        <v>8</v>
      </c>
      <c r="B3" s="5">
        <f>SUMIFS('Work Log'!$E$2:$E$61,'Work Log'!$C$2:$C$61,$A3,'Work Log'!$A$2:$A$61,"&gt;="&amp;B$2,'Work Log'!$A$2:$A$61,"&lt;"&amp;(B$2+7))</f>
        <v>9.5</v>
      </c>
      <c r="C3" s="5">
        <f>SUMIFS('Work Log'!$E$2:$E$61,'Work Log'!$C$2:$C$61,$A3,'Work Log'!$A$2:$A$61,"&gt;="&amp;C$2,'Work Log'!$A$2:$A$61,"&lt;"&amp;(C$2+7))</f>
        <v>14.5</v>
      </c>
      <c r="D3" s="5">
        <f>SUMIFS('Work Log'!$E$2:$E$61,'Work Log'!$C$2:$C$61,$A3,'Work Log'!$A$2:$A$61,"&gt;="&amp;D$2,'Work Log'!$A$2:$A$61,"&lt;"&amp;(D$2+7))</f>
        <v>16</v>
      </c>
      <c r="E3" s="5">
        <f>SUMIFS('Work Log'!$E$2:$E$61,'Work Log'!$C$2:$C$61,$A3,'Work Log'!$A$2:$A$61,"&gt;="&amp;E$2,'Work Log'!$A$2:$A$61,"&lt;"&amp;(E$2+7))</f>
        <v>13.5</v>
      </c>
      <c r="F3" s="5">
        <f>SUM(B3:E3)</f>
        <v>53.5</v>
      </c>
    </row>
    <row r="4" spans="1:6" x14ac:dyDescent="0.25">
      <c r="A4" t="s">
        <v>15</v>
      </c>
      <c r="B4" s="5">
        <f>SUMIFS('Work Log'!$E$2:$E$61,'Work Log'!$C$2:$C$61,$A4,'Work Log'!$A$2:$A$61,"&gt;="&amp;B$2,'Work Log'!$A$2:$A$61,"&lt;"&amp;(B$2+7))</f>
        <v>8.5</v>
      </c>
      <c r="C4" s="5">
        <f>SUMIFS('Work Log'!$E$2:$E$61,'Work Log'!$C$2:$C$61,$A4,'Work Log'!$A$2:$A$61,"&gt;="&amp;C$2,'Work Log'!$A$2:$A$61,"&lt;"&amp;(C$2+7))</f>
        <v>7</v>
      </c>
      <c r="D4" s="5">
        <f>SUMIFS('Work Log'!$E$2:$E$61,'Work Log'!$C$2:$C$61,$A4,'Work Log'!$A$2:$A$61,"&gt;="&amp;D$2,'Work Log'!$A$2:$A$61,"&lt;"&amp;(D$2+7))</f>
        <v>8</v>
      </c>
      <c r="E4" s="5">
        <f>SUMIFS('Work Log'!$E$2:$E$61,'Work Log'!$C$2:$C$61,$A4,'Work Log'!$A$2:$A$61,"&gt;="&amp;E$2,'Work Log'!$A$2:$A$61,"&lt;"&amp;(E$2+7))</f>
        <v>4.5</v>
      </c>
      <c r="F4" s="5">
        <f>SUM(B4:E4)</f>
        <v>28</v>
      </c>
    </row>
    <row r="5" spans="1:6" x14ac:dyDescent="0.25">
      <c r="A5" t="s">
        <v>19</v>
      </c>
      <c r="B5" s="5">
        <f>SUMIFS('Work Log'!$E$2:$E$61,'Work Log'!$C$2:$C$61,$A5,'Work Log'!$A$2:$A$61,"&gt;="&amp;B$2,'Work Log'!$A$2:$A$61,"&lt;"&amp;(B$2+7))</f>
        <v>2.5</v>
      </c>
      <c r="C5" s="5">
        <f>SUMIFS('Work Log'!$E$2:$E$61,'Work Log'!$C$2:$C$61,$A5,'Work Log'!$A$2:$A$61,"&gt;="&amp;C$2,'Work Log'!$A$2:$A$61,"&lt;"&amp;(C$2+7))</f>
        <v>1.5</v>
      </c>
      <c r="D5" s="5">
        <f>SUMIFS('Work Log'!$E$2:$E$61,'Work Log'!$C$2:$C$61,$A5,'Work Log'!$A$2:$A$61,"&gt;="&amp;D$2,'Work Log'!$A$2:$A$61,"&lt;"&amp;(D$2+7))</f>
        <v>3</v>
      </c>
      <c r="E5" s="5">
        <f>SUMIFS('Work Log'!$E$2:$E$61,'Work Log'!$C$2:$C$61,$A5,'Work Log'!$A$2:$A$61,"&gt;="&amp;E$2,'Work Log'!$A$2:$A$61,"&lt;"&amp;(E$2+7))</f>
        <v>5</v>
      </c>
      <c r="F5" s="5">
        <f>SUM(B5:E5)</f>
        <v>12</v>
      </c>
    </row>
    <row r="6" spans="1:6" x14ac:dyDescent="0.25">
      <c r="A6" t="s">
        <v>12</v>
      </c>
      <c r="B6" s="5">
        <f>SUMIFS('Work Log'!$E$2:$E$61,'Work Log'!$C$2:$C$61,$A6,'Work Log'!$A$2:$A$61,"&gt;="&amp;B$2,'Work Log'!$A$2:$A$61,"&lt;"&amp;(B$2+7))</f>
        <v>2</v>
      </c>
      <c r="C6" s="5">
        <f>SUMIFS('Work Log'!$E$2:$E$61,'Work Log'!$C$2:$C$61,$A6,'Work Log'!$A$2:$A$61,"&gt;="&amp;C$2,'Work Log'!$A$2:$A$61,"&lt;"&amp;(C$2+7))</f>
        <v>1.5</v>
      </c>
      <c r="D6" s="5">
        <f>SUMIFS('Work Log'!$E$2:$E$61,'Work Log'!$C$2:$C$61,$A6,'Work Log'!$A$2:$A$61,"&gt;="&amp;D$2,'Work Log'!$A$2:$A$61,"&lt;"&amp;(D$2+7))</f>
        <v>1</v>
      </c>
      <c r="E6" s="5">
        <f>SUMIFS('Work Log'!$E$2:$E$61,'Work Log'!$C$2:$C$61,$A6,'Work Log'!$A$2:$A$61,"&gt;="&amp;E$2,'Work Log'!$A$2:$A$61,"&lt;"&amp;(E$2+7))</f>
        <v>2.5</v>
      </c>
      <c r="F6" s="5">
        <f>SUM(B6:E6)</f>
        <v>7</v>
      </c>
    </row>
    <row r="7" spans="1:6" x14ac:dyDescent="0.25">
      <c r="A7" t="s">
        <v>61</v>
      </c>
      <c r="B7" s="5">
        <f>SUM(B3:B6)</f>
        <v>22.5</v>
      </c>
      <c r="C7" s="5">
        <f>SUM(C3:C6)</f>
        <v>24.5</v>
      </c>
      <c r="D7" s="5">
        <f>SUM(D3:D6)</f>
        <v>28</v>
      </c>
      <c r="E7" s="5">
        <f>SUM(E3:E6)</f>
        <v>25.5</v>
      </c>
      <c r="F7" s="5">
        <f>SUM(F3:F6)</f>
        <v>100.5</v>
      </c>
    </row>
    <row r="8" spans="1:6" x14ac:dyDescent="0.25">
      <c r="A8" t="s">
        <v>62</v>
      </c>
      <c r="B8" s="5">
        <f>SUMIFS('Work Log'!$E$2:$E$61,'Work Log'!$F$2:$F$61,TRUE,'Work Log'!$A$2:$A$61,"&gt;="&amp;B$2,'Work Log'!$A$2:$A$61,"&lt;"&amp;(B$2+7))</f>
        <v>20.5</v>
      </c>
      <c r="C8" s="5">
        <f>SUMIFS('Work Log'!$E$2:$E$61,'Work Log'!$F$2:$F$61,TRUE,'Work Log'!$A$2:$A$61,"&gt;="&amp;C$2,'Work Log'!$A$2:$A$61,"&lt;"&amp;(C$2+7))</f>
        <v>23</v>
      </c>
      <c r="D8" s="5">
        <f>SUMIFS('Work Log'!$E$2:$E$61,'Work Log'!$F$2:$F$61,TRUE,'Work Log'!$A$2:$A$61,"&gt;="&amp;D$2,'Work Log'!$A$2:$A$61,"&lt;"&amp;(D$2+7))</f>
        <v>27</v>
      </c>
      <c r="E8" s="5">
        <f>SUMIFS('Work Log'!$E$2:$E$61,'Work Log'!$F$2:$F$61,TRUE,'Work Log'!$A$2:$A$61,"&gt;="&amp;E$2,'Work Log'!$A$2:$A$61,"&lt;"&amp;(E$2+7))</f>
        <v>23</v>
      </c>
      <c r="F8" s="5">
        <f>SUM(B8:E8)</f>
        <v>93.5</v>
      </c>
    </row>
    <row r="9" spans="1:6" x14ac:dyDescent="0.25">
      <c r="A9" t="s">
        <v>63</v>
      </c>
      <c r="B9" s="6">
        <f>IF(B7=0,0,B8/B7)</f>
        <v>0.9111111111111111</v>
      </c>
      <c r="C9" s="6">
        <f>IF(C7=0,0,C8/C7)</f>
        <v>0.9387755102040817</v>
      </c>
      <c r="D9" s="6">
        <f>IF(D7=0,0,D8/D7)</f>
        <v>0.9642857142857143</v>
      </c>
      <c r="E9" s="6">
        <f>IF(E7=0,0,E8/E7)</f>
        <v>0.9019607843137255</v>
      </c>
      <c r="F9" s="6">
        <f>IF(F7=0,0,F8/F7)</f>
        <v>0.9303482587064676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4A07B"/>
  </sheetPr>
  <dimension ref="A1:B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8" customWidth="1"/>
    <col min="2" max="2" width="14" customWidth="1"/>
  </cols>
  <sheetData>
    <row r="1" spans="1:2" s="1" customFormat="1" x14ac:dyDescent="0.25">
      <c r="A1" s="1" t="s">
        <v>64</v>
      </c>
      <c r="B1" s="1" t="s">
        <v>65</v>
      </c>
    </row>
    <row r="2" spans="1:2" x14ac:dyDescent="0.25">
      <c r="A2" t="s">
        <v>66</v>
      </c>
      <c r="B2" s="2">
        <f>DATE(2026,11,6)</f>
        <v>46332</v>
      </c>
    </row>
    <row r="3" spans="1:2" x14ac:dyDescent="0.25">
      <c r="A3" t="s">
        <v>67</v>
      </c>
      <c r="B3" s="2">
        <f>B2-WEEKDAY(B2,2)+1</f>
        <v>46328</v>
      </c>
    </row>
    <row r="4" spans="1:2" x14ac:dyDescent="0.25">
      <c r="A4" t="s">
        <v>68</v>
      </c>
      <c r="B4" s="5">
        <f>SUMIFS('Work Log'!$E$2:$E$61,'Work Log'!$A$2:$A$61,"&gt;="&amp;B3,'Work Log'!$A$2:$A$61,"&lt;="&amp;B2)</f>
        <v>25.5</v>
      </c>
    </row>
    <row r="5" spans="1:2" x14ac:dyDescent="0.25">
      <c r="A5" t="s">
        <v>69</v>
      </c>
      <c r="B5" s="5">
        <f>SUMIFS('Work Log'!$E$2:$E$61,'Work Log'!$A$2:$A$61,B2)</f>
        <v>4.5</v>
      </c>
    </row>
    <row r="6" spans="1:2" x14ac:dyDescent="0.25">
      <c r="A6" t="s">
        <v>70</v>
      </c>
      <c r="B6" s="5">
        <f>SUM('Work Log'!$E$2:$E$61)</f>
        <v>100.5</v>
      </c>
    </row>
    <row r="7" spans="1:2" x14ac:dyDescent="0.25">
      <c r="A7" t="s">
        <v>62</v>
      </c>
      <c r="B7" s="5">
        <f>SUMIFS('Work Log'!$E$2:$E$61,'Work Log'!$F$2:$F$61,TRUE)</f>
        <v>93.5</v>
      </c>
    </row>
    <row r="8" spans="1:2" x14ac:dyDescent="0.25">
      <c r="A8" t="s">
        <v>63</v>
      </c>
      <c r="B8" s="6">
        <f>IF(B6=0,0,B7/B6)</f>
        <v>0.9303482587064676</v>
      </c>
    </row>
    <row r="9" spans="1:2" x14ac:dyDescent="0.25">
      <c r="A9" t="s">
        <v>71</v>
      </c>
      <c r="B9" s="4">
        <f>COUNTA('Work Log'!$D$2:$D$61)</f>
        <v>32</v>
      </c>
    </row>
    <row r="10" spans="1:2" x14ac:dyDescent="0.25">
      <c r="A10" t="s">
        <v>72</v>
      </c>
      <c r="B10" s="4">
        <f>COUNTIF('Work Log'!$G$2:$G$61,"In progress")</f>
        <v>3</v>
      </c>
    </row>
    <row r="11" spans="1:2" x14ac:dyDescent="0.25">
      <c r="A11" t="s">
        <v>73</v>
      </c>
      <c r="B11" s="4">
        <f>COUNTIF('Work Log'!$G$2:$G$61,"Blocked")</f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Work Log</vt:lpstr>
      <vt:lpstr>Weekly Hours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Rows and Cells (rowsandcells.com)</dc:creator>
  <dc:title>Work Log</dc:title>
  <dc:subject/>
  <dc:description/>
  <cp:keywords/>
  <cp:category/>
  <cp:lastModifiedBy>Unknown</cp:lastModifiedBy>
  <dcterms:created xsi:type="dcterms:W3CDTF">2026-10-18T23:17:45Z</dcterms:created>
  <dcterms:modified xsi:type="dcterms:W3CDTF">2026-10-18T23:17:45Z</dcterms:modified>
</cp:coreProperties>
</file>